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aw\Desktop\Website Postings\"/>
    </mc:Choice>
  </mc:AlternateContent>
  <bookViews>
    <workbookView xWindow="0" yWindow="0" windowWidth="28800" windowHeight="1230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SEPT" sheetId="22" r:id="rId8"/>
  </sheets>
  <definedNames>
    <definedName name="_xlnm.Print_Titles" localSheetId="0">PdFeb!$1:$4</definedName>
    <definedName name="_xlnm.Print_Titles" localSheetId="1">PdMar!$1:$4</definedName>
    <definedName name="_xlnm.Print_Titles" localSheetId="7">SEPT!$1:$4</definedName>
  </definedNames>
  <calcPr calcId="162913"/>
</workbook>
</file>

<file path=xl/calcChain.xml><?xml version="1.0" encoding="utf-8"?>
<calcChain xmlns="http://schemas.openxmlformats.org/spreadsheetml/2006/main">
  <c r="D45" i="22" l="1"/>
  <c r="E96" i="22" l="1"/>
  <c r="D17" i="22" l="1"/>
  <c r="D7" i="22" l="1"/>
  <c r="E83" i="22" l="1"/>
  <c r="D77" i="22" l="1"/>
  <c r="D19" i="22" l="1"/>
  <c r="D87" i="22" l="1"/>
  <c r="D27" i="22" l="1"/>
  <c r="D31" i="22" l="1"/>
  <c r="D91" i="22" l="1"/>
  <c r="F106" i="22" l="1"/>
  <c r="D54" i="22"/>
  <c r="D52" i="22"/>
  <c r="D50" i="22"/>
  <c r="D55" i="22" l="1"/>
  <c r="D41" i="22"/>
  <c r="D39" i="22"/>
  <c r="D37" i="22"/>
  <c r="D35" i="22"/>
  <c r="D33" i="22"/>
  <c r="D29" i="22"/>
  <c r="D25" i="22"/>
  <c r="D23" i="22"/>
  <c r="D21" i="22"/>
  <c r="D15" i="22"/>
  <c r="D13" i="22"/>
  <c r="D11" i="22"/>
  <c r="D9" i="22"/>
  <c r="D46" i="22" l="1"/>
  <c r="D89" i="22"/>
  <c r="E92" i="22" l="1"/>
  <c r="O14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51" i="4" l="1"/>
  <c r="D42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<sst xmlns="http://schemas.openxmlformats.org/spreadsheetml/2006/main" count="1614" uniqueCount="143">
  <si>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</si>
  <si>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</si>
  <si>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</si>
  <si>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</si>
  <si>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</si>
  <si>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</si>
  <si>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</si>
  <si>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</si>
  <si>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</si>
  <si>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</si>
  <si>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</si>
  <si>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</si>
  <si>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</si>
  <si>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</si>
  <si>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</si>
  <si>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</si>
  <si>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</si>
  <si>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</si>
  <si>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</si>
  <si>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</si>
  <si>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</si>
  <si>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</si>
  <si>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</si>
  <si>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</si>
  <si>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</si>
  <si>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</si>
  <si>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</si>
  <si>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</si>
  <si>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</si>
  <si>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</si>
  <si>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</si>
  <si>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</si>
  <si>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</si>
  <si>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</si>
  <si>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</si>
  <si>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</si>
  <si>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</si>
  <si>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</si>
  <si>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</si>
  <si>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</si>
  <si>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</si>
  <si>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</si>
  <si>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</si>
  <si>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</si>
  <si>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</si>
  <si>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</si>
  <si>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</si>
  <si>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</si>
  <si>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</si>
  <si>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</si>
  <si>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</si>
  <si>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</si>
  <si>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</si>
  <si>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</si>
  <si>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</si>
  <si>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</si>
  <si>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</si>
  <si>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</si>
  <si>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</si>
  <si>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</si>
  <si>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</si>
  <si>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</si>
  <si>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</si>
  <si>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</si>
  <si>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</si>
  <si>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</si>
  <si>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</si>
  <si>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</si>
  <si>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</si>
  <si>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</si>
  <si>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</si>
  <si>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</si>
  <si>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</si>
  <si>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</si>
  <si>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</si>
  <si>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</si>
  <si>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</si>
  <si>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</si>
  <si>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</si>
  <si>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</si>
  <si>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</si>
  <si>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</si>
  <si>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</si>
  <si>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</si>
  <si>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</si>
  <si>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</si>
  <si>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</si>
  <si>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</si>
  <si>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</si>
  <si>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</si>
  <si>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</si>
  <si>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</si>
  <si>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</si>
  <si>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</si>
  <si>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</si>
  <si>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</si>
  <si>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</si>
  <si>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</si>
  <si>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</si>
  <si>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</si>
  <si>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</si>
  <si>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</si>
  <si>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</si>
  <si>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</si>
  <si>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</si>
  <si>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</si>
  <si>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</si>
  <si>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</si>
  <si>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</si>
  <si>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</si>
  <si>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</si>
  <si>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</si>
  <si>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</si>
  <si>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</si>
  <si>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</si>
  <si>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</si>
  <si>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</si>
  <si>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</si>
  <si>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</si>
  <si>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</si>
  <si>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</si>
  <si>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</si>
  <si>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</si>
  <si>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</si>
  <si>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</si>
  <si>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</si>
  <si>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</si>
  <si>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EMS-LG</t>
  </si>
  <si>
    <t>FAY. CO. EMS-MOBILE</t>
  </si>
  <si>
    <t>FAY. CO. OLD JAIL</t>
  </si>
  <si>
    <t>.</t>
  </si>
  <si>
    <t>`</t>
  </si>
  <si>
    <t>NEW EMS BUILDING</t>
  </si>
  <si>
    <t>6/13/19-7/16/19</t>
  </si>
  <si>
    <t>FAYETTE COUNTY, TEXAS UTILITIES -  PAID SEPTEMBER, 2019</t>
  </si>
  <si>
    <t>7/15/19-8/14/19</t>
  </si>
  <si>
    <t>7/15/19-8-15-19</t>
  </si>
  <si>
    <t>7/22/19-8/19/19</t>
  </si>
  <si>
    <t>7/23/19-8/23/19</t>
  </si>
  <si>
    <t>7/16/19-8/13/19</t>
  </si>
  <si>
    <t>7/30/19-8/29/19</t>
  </si>
  <si>
    <t>7/30/19-8/30/19</t>
  </si>
  <si>
    <t>8/15/19-9/17/19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</si>
</sst>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3" xfId="0" applyFont="1" applyFill="1" applyBorder="1"/>
    <xf numFmtId="0" fontId="3" fillId="0" borderId="7" xfId="0" applyFont="1" applyFill="1" applyBorder="1" applyAlignment="1"/>
    <xf numFmtId="0" fontId="3" fillId="0" borderId="3" xfId="0" applyFont="1" applyFill="1" applyBorder="1" applyAlignment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1" xfId="0" applyFont="1" applyFill="1" applyBorder="1" applyAlignment="1"/>
    <xf numFmtId="43" fontId="1" fillId="0" borderId="0" xfId="0" applyNumberFormat="1" applyFont="1" applyFill="1"/>
    <xf numFmtId="0" fontId="1" fillId="0" borderId="0" xfId="0" applyFont="1" applyFill="1" applyBorder="1"/>
    <xf numFmtId="0" fontId="5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0" fillId="0" borderId="0" xfId="0" applyFont="1" applyFill="1"/>
    <xf numFmtId="43" fontId="4" fillId="0" borderId="0" xfId="1" applyFont="1" applyFill="1" applyBorder="1" applyAlignment="1"/>
    <xf numFmtId="14" fontId="1" fillId="0" borderId="0" xfId="0" applyNumberFormat="1" applyFont="1" applyFill="1"/>
    <xf numFmtId="2" fontId="4" fillId="0" borderId="0" xfId="0" applyNumberFormat="1" applyFont="1" applyFill="1" applyBorder="1" applyAlignment="1"/>
    <xf numFmtId="0" fontId="12" fillId="0" borderId="1" xfId="0" applyFont="1" applyFill="1" applyBorder="1"/>
    <xf numFmtId="0" fontId="10" fillId="0" borderId="0" xfId="0" applyFont="1" applyFill="1"/>
    <xf numFmtId="43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3" fontId="4" fillId="0" borderId="0" xfId="1" applyFont="1" applyFill="1" applyAlignment="1">
      <alignment horizontal="right"/>
    </xf>
    <xf numFmtId="39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43" fontId="9" fillId="0" borderId="0" xfId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1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3" fontId="1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1" fillId="0" borderId="1" xfId="0" applyNumberFormat="1" applyFont="1" applyFill="1" applyBorder="1" applyAlignment="1"/>
    <xf numFmtId="2" fontId="1" fillId="0" borderId="0" xfId="1" applyNumberFormat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43" fontId="4" fillId="0" borderId="0" xfId="1" applyFont="1" applyFill="1" applyAlignment="1"/>
    <xf numFmtId="14" fontId="10" fillId="0" borderId="0" xfId="0" applyNumberFormat="1" applyFont="1" applyFill="1"/>
    <xf numFmtId="0" fontId="10" fillId="0" borderId="0" xfId="0" applyFont="1" applyFill="1" applyAlignment="1">
      <alignment horizontal="right"/>
    </xf>
    <xf numFmtId="2" fontId="11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Normal="100" workbookViewId="0">
      <pane ySplit="4" topLeftCell="A86" activePane="bottomLeft" state="frozen"/>
      <selection pane="bottomLeft" sqref="A1:XFD1048576"/>
    </sheetView>
  </sheetViews>
  <sheetFormatPr defaultColWidth="9.28515625" defaultRowHeight="12" x14ac:dyDescent="0.2"/>
  <cols>
    <col min="1" max="1" width="7" style="49" customWidth="1"/>
    <col min="2" max="2" width="11.42578125" style="49" customWidth="1"/>
    <col min="3" max="3" width="14.5703125" style="49" customWidth="1"/>
    <col min="4" max="4" width="19.42578125" style="49" customWidth="1"/>
    <col min="5" max="5" width="11.5703125" style="49" customWidth="1"/>
    <col min="6" max="6" width="8.28515625" style="49" customWidth="1"/>
    <col min="7" max="7" width="11.5703125" style="49" customWidth="1"/>
    <col min="8" max="8" width="8.28515625" style="49" customWidth="1"/>
    <col min="9" max="9" width="7.28515625" style="49" customWidth="1"/>
    <col min="10" max="10" width="6.28515625" style="49" customWidth="1"/>
    <col min="11" max="11" width="7.7109375" style="49" customWidth="1"/>
    <col min="12" max="12" width="7.28515625" style="49" customWidth="1"/>
    <col min="13" max="14" width="7.5703125" style="49" customWidth="1"/>
    <col min="15" max="15" width="0.28515625" style="49" hidden="1" customWidth="1"/>
    <col min="16" max="16384" width="9.28515625" style="49"/>
  </cols>
  <sheetData>
    <row r="1" spans="1:19" x14ac:dyDescent="0.2">
      <c r="A1" s="64" t="s">
        <v>134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3" spans="1:19" x14ac:dyDescent="0.2">
      <c r="A3" s="66" t="s">
        <v>0</v>
      </c>
      <c r="B3" s="67"/>
      <c r="C3" s="68" t="s">
        <v>13</v>
      </c>
      <c r="D3" s="69" t="s">
        <v>4</v>
      </c>
      <c r="E3" s="70" t="s">
        <v>2</v>
      </c>
      <c r="F3" s="71" t="s">
        <v>12</v>
      </c>
      <c r="G3" s="70" t="s">
        <v>3</v>
      </c>
      <c r="H3" s="70" t="s">
        <v>12</v>
      </c>
      <c r="I3" s="71" t="s">
        <v>19</v>
      </c>
      <c r="J3" s="70" t="s">
        <v>7</v>
      </c>
      <c r="K3" s="71" t="s">
        <v>9</v>
      </c>
      <c r="L3" s="70" t="s">
        <v>21</v>
      </c>
      <c r="M3" s="70" t="s">
        <v>18</v>
      </c>
      <c r="N3" s="71" t="s">
        <v>10</v>
      </c>
    </row>
    <row r="4" spans="1:19" x14ac:dyDescent="0.2">
      <c r="A4" s="72"/>
      <c r="B4" s="73"/>
      <c r="C4" s="74" t="s">
        <v>14</v>
      </c>
      <c r="D4" s="93" t="s">
        <v>5</v>
      </c>
      <c r="E4" s="72" t="s">
        <v>126</v>
      </c>
      <c r="F4" s="75"/>
      <c r="G4" s="75" t="s">
        <v>66</v>
      </c>
      <c r="H4" s="75"/>
      <c r="I4" s="76" t="s">
        <v>12</v>
      </c>
      <c r="J4" s="75" t="s">
        <v>12</v>
      </c>
      <c r="K4" s="76" t="s">
        <v>12</v>
      </c>
      <c r="L4" s="75" t="s">
        <v>25</v>
      </c>
      <c r="M4" s="75"/>
      <c r="N4" s="76" t="s">
        <v>11</v>
      </c>
    </row>
    <row r="6" spans="1:19" x14ac:dyDescent="0.2">
      <c r="A6" s="49" t="s">
        <v>1</v>
      </c>
      <c r="C6" s="91" t="s">
        <v>133</v>
      </c>
      <c r="D6" s="49" t="s">
        <v>6</v>
      </c>
      <c r="E6" s="51">
        <v>6</v>
      </c>
      <c r="F6" s="51">
        <v>123.26</v>
      </c>
      <c r="G6" s="51">
        <v>12193</v>
      </c>
      <c r="H6" s="52">
        <v>998.06</v>
      </c>
      <c r="I6" s="53">
        <v>0</v>
      </c>
      <c r="J6" s="51">
        <v>18.71</v>
      </c>
      <c r="K6" s="95">
        <v>168.59</v>
      </c>
      <c r="L6" s="53">
        <v>0</v>
      </c>
      <c r="M6" s="53">
        <v>0</v>
      </c>
      <c r="N6" s="51">
        <v>6.76</v>
      </c>
    </row>
    <row r="7" spans="1:19" x14ac:dyDescent="0.2">
      <c r="C7" s="96" t="s">
        <v>20</v>
      </c>
      <c r="D7" s="112">
        <f>SUM(F6,H6,J6,K6,N6)</f>
        <v>1315.3799999999999</v>
      </c>
      <c r="F7" s="51"/>
      <c r="G7" s="51"/>
      <c r="H7" s="51"/>
      <c r="I7" s="51"/>
      <c r="J7" s="51"/>
      <c r="K7" s="51"/>
      <c r="L7" s="51"/>
      <c r="M7" s="51"/>
      <c r="N7" s="51"/>
    </row>
    <row r="8" spans="1:19" x14ac:dyDescent="0.2">
      <c r="A8" s="49" t="s">
        <v>1</v>
      </c>
      <c r="C8" s="91" t="s">
        <v>133</v>
      </c>
      <c r="D8" s="49" t="s">
        <v>6</v>
      </c>
      <c r="E8" s="51">
        <v>1</v>
      </c>
      <c r="F8" s="52">
        <v>26.4</v>
      </c>
      <c r="G8" s="51">
        <v>577</v>
      </c>
      <c r="H8" s="51">
        <v>78.45</v>
      </c>
      <c r="I8" s="53">
        <v>0</v>
      </c>
      <c r="J8" s="51">
        <v>12.53</v>
      </c>
      <c r="K8" s="51">
        <v>0</v>
      </c>
      <c r="L8" s="53">
        <v>0</v>
      </c>
      <c r="M8" s="53">
        <v>0</v>
      </c>
      <c r="N8" s="53">
        <v>0</v>
      </c>
    </row>
    <row r="9" spans="1:19" x14ac:dyDescent="0.2">
      <c r="C9" s="96" t="s">
        <v>20</v>
      </c>
      <c r="D9" s="105">
        <f>SUM(F8,H8,J8,K8,M8,N8)</f>
        <v>117.38</v>
      </c>
      <c r="F9" s="51"/>
      <c r="G9" s="51"/>
      <c r="H9" s="95"/>
      <c r="I9" s="51"/>
      <c r="J9" s="51"/>
      <c r="K9" s="51"/>
      <c r="L9" s="51"/>
      <c r="M9" s="51"/>
      <c r="N9" s="51"/>
    </row>
    <row r="10" spans="1:19" x14ac:dyDescent="0.2">
      <c r="A10" s="49" t="s">
        <v>27</v>
      </c>
      <c r="C10" s="91" t="s">
        <v>133</v>
      </c>
      <c r="D10" s="49" t="s">
        <v>6</v>
      </c>
      <c r="E10" s="53">
        <v>0</v>
      </c>
      <c r="F10" s="53">
        <v>0</v>
      </c>
      <c r="G10" s="51">
        <v>645</v>
      </c>
      <c r="H10" s="95">
        <v>84.68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</row>
    <row r="11" spans="1:19" x14ac:dyDescent="0.2">
      <c r="C11" s="96" t="s">
        <v>20</v>
      </c>
      <c r="D11" s="105">
        <f>SUM(F10,H10,J10,K10,M10,N10)</f>
        <v>84.68</v>
      </c>
      <c r="F11" s="51"/>
      <c r="G11" s="51"/>
      <c r="H11" s="51"/>
      <c r="I11" s="51"/>
      <c r="J11" s="51"/>
      <c r="K11" s="51"/>
      <c r="L11" s="51"/>
      <c r="M11" s="51"/>
      <c r="N11" s="51"/>
    </row>
    <row r="12" spans="1:19" x14ac:dyDescent="0.2">
      <c r="A12" s="49" t="s">
        <v>27</v>
      </c>
      <c r="C12" s="91" t="s">
        <v>133</v>
      </c>
      <c r="D12" s="49" t="s">
        <v>6</v>
      </c>
      <c r="E12" s="53">
        <v>0</v>
      </c>
      <c r="F12" s="53">
        <v>0</v>
      </c>
      <c r="G12" s="51">
        <v>1687</v>
      </c>
      <c r="H12" s="95">
        <v>170.92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</row>
    <row r="13" spans="1:19" x14ac:dyDescent="0.2">
      <c r="C13" s="96" t="s">
        <v>20</v>
      </c>
      <c r="D13" s="105">
        <f>SUM(F12,H12,J12,K12,M12,N12)</f>
        <v>170.92</v>
      </c>
      <c r="F13" s="51"/>
      <c r="G13" s="51"/>
      <c r="H13" s="51"/>
      <c r="I13" s="51"/>
      <c r="J13" s="51"/>
      <c r="K13" s="51"/>
      <c r="L13" s="51"/>
      <c r="M13" s="51"/>
      <c r="N13" s="51"/>
    </row>
    <row r="14" spans="1:19" x14ac:dyDescent="0.2">
      <c r="A14" s="49" t="s">
        <v>28</v>
      </c>
      <c r="C14" s="91" t="s">
        <v>133</v>
      </c>
      <c r="D14" s="49" t="s">
        <v>6</v>
      </c>
      <c r="E14" s="51">
        <v>3</v>
      </c>
      <c r="F14" s="95">
        <v>28.64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/>
      <c r="O14" s="77">
        <f>SUM(G14:K14)</f>
        <v>0</v>
      </c>
    </row>
    <row r="15" spans="1:19" ht="15" x14ac:dyDescent="0.25">
      <c r="C15" s="96" t="s">
        <v>20</v>
      </c>
      <c r="D15" s="105">
        <f>SUM(F14,H14,J14,K14,M14,N14)</f>
        <v>28.64</v>
      </c>
      <c r="F15" s="51"/>
      <c r="G15" s="51"/>
      <c r="H15" s="51"/>
      <c r="I15" s="51"/>
      <c r="J15" s="51"/>
      <c r="K15" s="51"/>
      <c r="L15" s="51"/>
      <c r="M15" s="51"/>
      <c r="N15" s="51"/>
      <c r="S15" s="89"/>
    </row>
    <row r="16" spans="1:19" ht="15" x14ac:dyDescent="0.25">
      <c r="A16" s="49" t="s">
        <v>132</v>
      </c>
      <c r="C16" s="91" t="s">
        <v>139</v>
      </c>
      <c r="D16" s="49" t="s">
        <v>6</v>
      </c>
      <c r="E16" s="51">
        <v>1</v>
      </c>
      <c r="F16" s="52">
        <v>52.85</v>
      </c>
      <c r="G16" s="51">
        <v>675</v>
      </c>
      <c r="H16" s="52">
        <v>344.21</v>
      </c>
      <c r="I16" s="51"/>
      <c r="J16" s="52">
        <v>0</v>
      </c>
      <c r="K16" s="52">
        <v>0</v>
      </c>
      <c r="L16" s="53">
        <v>0</v>
      </c>
      <c r="M16" s="53">
        <v>0</v>
      </c>
      <c r="N16" s="53">
        <v>0</v>
      </c>
      <c r="S16" s="89"/>
    </row>
    <row r="17" spans="1:19" ht="15" x14ac:dyDescent="0.25">
      <c r="C17" s="96" t="s">
        <v>20</v>
      </c>
      <c r="D17" s="105">
        <f>SUM(F16,H16,I16,J16,K16,L16,M16,N16,)</f>
        <v>397.06</v>
      </c>
      <c r="F17" s="51"/>
      <c r="G17" s="51"/>
      <c r="H17" s="51"/>
      <c r="I17" s="51"/>
      <c r="J17" s="51"/>
      <c r="K17" s="51"/>
      <c r="L17" s="51"/>
      <c r="M17" s="51"/>
      <c r="N17" s="51"/>
      <c r="S17" s="89"/>
    </row>
    <row r="18" spans="1:19" x14ac:dyDescent="0.2">
      <c r="A18" s="49" t="s">
        <v>29</v>
      </c>
      <c r="C18" s="91" t="s">
        <v>139</v>
      </c>
      <c r="D18" s="49" t="s">
        <v>6</v>
      </c>
      <c r="E18" s="51">
        <v>68</v>
      </c>
      <c r="F18" s="51">
        <v>334.61</v>
      </c>
      <c r="G18" s="51">
        <v>43295</v>
      </c>
      <c r="H18" s="51">
        <v>3310.75</v>
      </c>
      <c r="I18" s="53" t="s">
        <v>131</v>
      </c>
      <c r="J18" s="51">
        <v>146.43</v>
      </c>
      <c r="K18" s="51">
        <v>284.18</v>
      </c>
      <c r="L18" s="53">
        <v>0</v>
      </c>
      <c r="M18" s="53">
        <v>0</v>
      </c>
      <c r="N18" s="53">
        <v>0</v>
      </c>
    </row>
    <row r="19" spans="1:19" x14ac:dyDescent="0.2">
      <c r="C19" s="96" t="s">
        <v>20</v>
      </c>
      <c r="D19" s="97">
        <f>SUM(F18,H18,J18,K18,M18,N18)</f>
        <v>4075.97</v>
      </c>
      <c r="F19" s="51"/>
      <c r="G19" s="51"/>
      <c r="H19" s="51"/>
      <c r="I19" s="51"/>
      <c r="J19" s="51"/>
      <c r="K19" s="51"/>
      <c r="L19" s="51"/>
      <c r="M19" s="51"/>
      <c r="N19" s="51"/>
    </row>
    <row r="20" spans="1:19" x14ac:dyDescent="0.2">
      <c r="A20" s="49" t="s">
        <v>28</v>
      </c>
      <c r="C20" s="91" t="s">
        <v>139</v>
      </c>
      <c r="D20" s="49" t="s">
        <v>6</v>
      </c>
      <c r="E20" s="51">
        <v>0</v>
      </c>
      <c r="F20" s="95">
        <v>75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</row>
    <row r="21" spans="1:19" x14ac:dyDescent="0.2">
      <c r="C21" s="96" t="s">
        <v>20</v>
      </c>
      <c r="D21" s="105">
        <f>SUM(F20,H20,J20,K20,M20,N20)</f>
        <v>75</v>
      </c>
      <c r="F21" s="51"/>
      <c r="G21" s="51"/>
      <c r="H21" s="51"/>
      <c r="I21" s="51"/>
      <c r="J21" s="51"/>
      <c r="K21" s="51"/>
      <c r="L21" s="51"/>
      <c r="M21" s="51"/>
      <c r="N21" s="51"/>
    </row>
    <row r="22" spans="1:19" x14ac:dyDescent="0.2">
      <c r="A22" s="49" t="s">
        <v>72</v>
      </c>
      <c r="C22" s="91" t="s">
        <v>139</v>
      </c>
      <c r="D22" s="49" t="s">
        <v>6</v>
      </c>
      <c r="E22" s="51">
        <v>7</v>
      </c>
      <c r="F22" s="51">
        <v>37.6</v>
      </c>
      <c r="G22" s="51">
        <v>1795</v>
      </c>
      <c r="H22" s="52">
        <v>179.75</v>
      </c>
      <c r="I22" s="53">
        <v>0</v>
      </c>
      <c r="J22" s="95">
        <v>20.77</v>
      </c>
      <c r="K22" s="52">
        <v>52.84</v>
      </c>
      <c r="L22" s="53">
        <v>0</v>
      </c>
      <c r="M22" s="53">
        <v>0</v>
      </c>
      <c r="N22" s="53">
        <v>0</v>
      </c>
    </row>
    <row r="23" spans="1:19" x14ac:dyDescent="0.2">
      <c r="C23" s="96" t="s">
        <v>20</v>
      </c>
      <c r="D23" s="105">
        <f>SUM(F22,H22,J22,K22,M22,N22)</f>
        <v>290.96000000000004</v>
      </c>
      <c r="F23" s="51"/>
      <c r="G23" s="51"/>
      <c r="H23" s="51"/>
      <c r="I23" s="51"/>
      <c r="J23" s="51"/>
      <c r="K23" s="52"/>
      <c r="L23" s="51"/>
      <c r="M23" s="51"/>
      <c r="N23" s="51"/>
    </row>
    <row r="24" spans="1:19" x14ac:dyDescent="0.2">
      <c r="A24" s="49" t="s">
        <v>31</v>
      </c>
      <c r="C24" s="91" t="s">
        <v>139</v>
      </c>
      <c r="D24" s="49" t="s">
        <v>6</v>
      </c>
      <c r="E24" s="51">
        <v>1</v>
      </c>
      <c r="F24" s="52">
        <v>26.4</v>
      </c>
      <c r="G24" s="51">
        <v>6308</v>
      </c>
      <c r="H24" s="52">
        <v>548.72</v>
      </c>
      <c r="I24" s="53">
        <v>0</v>
      </c>
      <c r="J24" s="51">
        <v>12.53</v>
      </c>
      <c r="K24" s="52">
        <v>52.84</v>
      </c>
      <c r="L24" s="53">
        <v>0</v>
      </c>
      <c r="M24" s="53">
        <v>0</v>
      </c>
      <c r="N24" s="53">
        <v>0</v>
      </c>
    </row>
    <row r="25" spans="1:19" x14ac:dyDescent="0.2">
      <c r="C25" s="96" t="s">
        <v>20</v>
      </c>
      <c r="D25" s="105">
        <f>SUM(F24,H24,J24,K24,M24,N24)</f>
        <v>640.49</v>
      </c>
      <c r="F25" s="51"/>
      <c r="G25" s="51"/>
      <c r="H25" s="51"/>
      <c r="I25" s="51"/>
      <c r="J25" s="51"/>
      <c r="K25" s="52"/>
      <c r="L25" s="51"/>
      <c r="M25" s="51"/>
      <c r="N25" s="51"/>
    </row>
    <row r="26" spans="1:19" x14ac:dyDescent="0.2">
      <c r="A26" s="49" t="s">
        <v>32</v>
      </c>
      <c r="C26" s="91" t="s">
        <v>139</v>
      </c>
      <c r="D26" s="49" t="s">
        <v>6</v>
      </c>
      <c r="E26" s="51">
        <v>0</v>
      </c>
      <c r="F26" s="52">
        <v>0</v>
      </c>
      <c r="G26" s="51">
        <v>2634</v>
      </c>
      <c r="H26" s="95">
        <v>248.35</v>
      </c>
      <c r="I26" s="53">
        <v>0</v>
      </c>
      <c r="J26" s="51">
        <v>12.53</v>
      </c>
      <c r="K26" s="51" t="s">
        <v>8</v>
      </c>
      <c r="L26" s="53">
        <v>0</v>
      </c>
      <c r="M26" s="53">
        <v>0</v>
      </c>
      <c r="N26" s="53">
        <v>0</v>
      </c>
    </row>
    <row r="27" spans="1:19" x14ac:dyDescent="0.2">
      <c r="C27" s="96" t="s">
        <v>20</v>
      </c>
      <c r="D27" s="105">
        <f>SUM(F26,H26,J26,K26)</f>
        <v>260.88</v>
      </c>
      <c r="F27" s="52"/>
      <c r="G27" s="51"/>
      <c r="H27" s="51"/>
      <c r="I27" s="51"/>
      <c r="J27" s="51"/>
      <c r="K27" s="51"/>
      <c r="L27" s="51"/>
      <c r="M27" s="51"/>
      <c r="N27" s="51"/>
    </row>
    <row r="28" spans="1:19" x14ac:dyDescent="0.2">
      <c r="A28" s="49" t="s">
        <v>36</v>
      </c>
      <c r="C28" s="91" t="s">
        <v>139</v>
      </c>
      <c r="D28" s="49" t="s">
        <v>6</v>
      </c>
      <c r="E28" s="51">
        <v>147</v>
      </c>
      <c r="F28" s="52">
        <v>480.11</v>
      </c>
      <c r="G28" s="51">
        <v>36108</v>
      </c>
      <c r="H28" s="52">
        <v>2998.03</v>
      </c>
      <c r="I28" s="53" t="s">
        <v>8</v>
      </c>
      <c r="J28" s="51">
        <v>309.17</v>
      </c>
      <c r="K28" s="51">
        <v>71.03</v>
      </c>
      <c r="L28" s="53">
        <v>0</v>
      </c>
      <c r="M28" s="53">
        <v>0</v>
      </c>
      <c r="N28" s="53">
        <v>0</v>
      </c>
    </row>
    <row r="29" spans="1:19" x14ac:dyDescent="0.2">
      <c r="C29" s="96" t="s">
        <v>20</v>
      </c>
      <c r="D29" s="97">
        <f>SUM(F28,H28,J28,K28,M28,N28)</f>
        <v>3858.3400000000006</v>
      </c>
      <c r="F29" s="51"/>
      <c r="G29" s="51"/>
      <c r="H29" s="51"/>
      <c r="I29" s="51"/>
      <c r="J29" s="51"/>
      <c r="K29" s="51"/>
      <c r="L29" s="51"/>
      <c r="M29" s="51"/>
      <c r="N29" s="51"/>
    </row>
    <row r="30" spans="1:19" x14ac:dyDescent="0.2">
      <c r="A30" s="49" t="s">
        <v>129</v>
      </c>
      <c r="C30" s="91" t="s">
        <v>139</v>
      </c>
      <c r="D30" s="49" t="s">
        <v>6</v>
      </c>
      <c r="E30" s="51">
        <v>0</v>
      </c>
      <c r="F30" s="52">
        <v>26.4</v>
      </c>
      <c r="G30" s="51">
        <v>4014</v>
      </c>
      <c r="H30" s="52">
        <v>376.81</v>
      </c>
      <c r="I30" s="53">
        <v>0</v>
      </c>
      <c r="J30" s="51">
        <v>12.53</v>
      </c>
      <c r="K30" s="51">
        <v>34.65</v>
      </c>
      <c r="L30" s="53">
        <v>0</v>
      </c>
      <c r="M30" s="53">
        <v>0</v>
      </c>
      <c r="N30" s="53">
        <v>0</v>
      </c>
    </row>
    <row r="31" spans="1:19" x14ac:dyDescent="0.2">
      <c r="C31" s="96" t="s">
        <v>20</v>
      </c>
      <c r="D31" s="97">
        <f>SUM(F30,H30,J30,K30)</f>
        <v>450.38999999999993</v>
      </c>
      <c r="F31" s="51"/>
      <c r="G31" s="51"/>
      <c r="H31" s="51"/>
      <c r="I31" s="51"/>
      <c r="J31" s="51"/>
      <c r="K31" s="51"/>
      <c r="L31" s="51"/>
      <c r="M31" s="51"/>
      <c r="N31" s="51"/>
    </row>
    <row r="32" spans="1:19" x14ac:dyDescent="0.2">
      <c r="A32" s="49" t="s">
        <v>33</v>
      </c>
      <c r="C32" s="91" t="s">
        <v>139</v>
      </c>
      <c r="D32" s="49" t="s">
        <v>6</v>
      </c>
      <c r="E32" s="51">
        <v>1</v>
      </c>
      <c r="F32" s="52">
        <v>26.4</v>
      </c>
      <c r="G32" s="51">
        <v>56801</v>
      </c>
      <c r="H32" s="51">
        <v>497.38</v>
      </c>
      <c r="I32" s="53">
        <v>0</v>
      </c>
      <c r="J32" s="51">
        <v>12.53</v>
      </c>
      <c r="K32" s="95">
        <v>107.81</v>
      </c>
      <c r="L32" s="53">
        <v>0</v>
      </c>
      <c r="M32" s="53">
        <v>0</v>
      </c>
      <c r="N32" s="51">
        <v>6.76</v>
      </c>
    </row>
    <row r="33" spans="1:45" x14ac:dyDescent="0.2">
      <c r="C33" s="96" t="s">
        <v>20</v>
      </c>
      <c r="D33" s="105">
        <f>SUM(F32,H32,J32,K32,M32,N32)</f>
        <v>650.87999999999988</v>
      </c>
      <c r="F33" s="52"/>
      <c r="G33" s="51"/>
      <c r="H33" s="51"/>
      <c r="I33" s="51"/>
      <c r="J33" s="51"/>
      <c r="K33" s="51"/>
      <c r="L33" s="51"/>
      <c r="M33" s="51"/>
      <c r="N33" s="51"/>
    </row>
    <row r="34" spans="1:45" x14ac:dyDescent="0.2">
      <c r="A34" s="49" t="s">
        <v>34</v>
      </c>
      <c r="C34" s="91" t="s">
        <v>139</v>
      </c>
      <c r="D34" s="49" t="s">
        <v>6</v>
      </c>
      <c r="E34" s="51">
        <v>2</v>
      </c>
      <c r="F34" s="52">
        <v>26.4</v>
      </c>
      <c r="G34" s="51">
        <v>1623</v>
      </c>
      <c r="H34" s="51">
        <v>165.69</v>
      </c>
      <c r="I34" s="53">
        <v>0</v>
      </c>
      <c r="J34" s="51">
        <v>12.53</v>
      </c>
      <c r="K34" s="51">
        <v>34.65</v>
      </c>
      <c r="L34" s="53">
        <v>0</v>
      </c>
      <c r="M34" s="53">
        <v>0</v>
      </c>
      <c r="N34" s="53">
        <v>0</v>
      </c>
    </row>
    <row r="35" spans="1:45" x14ac:dyDescent="0.2">
      <c r="C35" s="96" t="s">
        <v>20</v>
      </c>
      <c r="D35" s="105">
        <f>SUM(F34,H34,J34,K34,M34,N34)</f>
        <v>239.27</v>
      </c>
      <c r="F35" s="52"/>
      <c r="G35" s="51"/>
      <c r="H35" s="51"/>
      <c r="I35" s="51"/>
      <c r="J35" s="51"/>
      <c r="K35" s="51"/>
      <c r="L35" s="51"/>
      <c r="M35" s="51"/>
      <c r="N35" s="51"/>
    </row>
    <row r="36" spans="1:45" x14ac:dyDescent="0.2">
      <c r="A36" s="49" t="s">
        <v>35</v>
      </c>
      <c r="C36" s="91" t="s">
        <v>139</v>
      </c>
      <c r="D36" s="49" t="s">
        <v>6</v>
      </c>
      <c r="E36" s="83">
        <v>1</v>
      </c>
      <c r="F36" s="52">
        <v>26.4</v>
      </c>
      <c r="G36" s="51">
        <v>22</v>
      </c>
      <c r="H36" s="51">
        <v>17.79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</row>
    <row r="37" spans="1:45" x14ac:dyDescent="0.2">
      <c r="C37" s="96" t="s">
        <v>20</v>
      </c>
      <c r="D37" s="105">
        <f>SUM(F36,H36,J36,K36,M36,N36)</f>
        <v>44.19</v>
      </c>
      <c r="F37" s="52"/>
      <c r="G37" s="51"/>
      <c r="H37" s="51"/>
      <c r="I37" s="51"/>
      <c r="J37" s="51"/>
      <c r="K37" s="51"/>
      <c r="L37" s="51"/>
      <c r="M37" s="51"/>
      <c r="N37" s="51"/>
    </row>
    <row r="38" spans="1:45" x14ac:dyDescent="0.2">
      <c r="A38" s="49" t="s">
        <v>37</v>
      </c>
      <c r="C38" s="91" t="s">
        <v>139</v>
      </c>
      <c r="D38" s="49" t="s">
        <v>6</v>
      </c>
      <c r="E38" s="51">
        <v>3</v>
      </c>
      <c r="F38" s="52">
        <v>28.64</v>
      </c>
      <c r="G38" s="51">
        <v>3824</v>
      </c>
      <c r="H38" s="52">
        <v>468.97</v>
      </c>
      <c r="I38" s="53">
        <v>0</v>
      </c>
      <c r="J38" s="95">
        <v>12.53</v>
      </c>
      <c r="K38" s="53">
        <v>0</v>
      </c>
      <c r="L38" s="53">
        <v>0</v>
      </c>
      <c r="M38" s="53">
        <v>0</v>
      </c>
      <c r="N38" s="53">
        <v>0</v>
      </c>
    </row>
    <row r="39" spans="1:45" x14ac:dyDescent="0.2">
      <c r="C39" s="96" t="s">
        <v>20</v>
      </c>
      <c r="D39" s="105">
        <f>SUM(F38,H38,J38)</f>
        <v>510.14</v>
      </c>
      <c r="E39" s="49" t="s">
        <v>130</v>
      </c>
      <c r="F39" s="52"/>
      <c r="G39" s="51"/>
      <c r="H39" s="51"/>
      <c r="I39" s="51"/>
      <c r="J39" s="51" t="s">
        <v>130</v>
      </c>
      <c r="K39" s="51"/>
      <c r="L39" s="51"/>
      <c r="M39" s="51"/>
      <c r="N39" s="51"/>
    </row>
    <row r="40" spans="1:45" x14ac:dyDescent="0.2">
      <c r="A40" s="49" t="s">
        <v>38</v>
      </c>
      <c r="C40" s="91" t="s">
        <v>139</v>
      </c>
      <c r="D40" s="49" t="s">
        <v>6</v>
      </c>
      <c r="E40" s="53">
        <v>0</v>
      </c>
      <c r="F40" s="52">
        <v>0</v>
      </c>
      <c r="G40" s="53">
        <v>0</v>
      </c>
      <c r="H40" s="53">
        <v>0</v>
      </c>
      <c r="I40" s="53">
        <v>0</v>
      </c>
      <c r="J40" s="53">
        <v>0</v>
      </c>
      <c r="K40" s="51">
        <v>140.76</v>
      </c>
      <c r="L40" s="53">
        <v>0</v>
      </c>
      <c r="M40" s="53">
        <v>0</v>
      </c>
      <c r="N40" s="53">
        <v>0</v>
      </c>
    </row>
    <row r="41" spans="1:45" x14ac:dyDescent="0.2">
      <c r="C41" s="96" t="s">
        <v>20</v>
      </c>
      <c r="D41" s="105">
        <f>SUM(F40,H40,J40,K40,M40,N40)</f>
        <v>140.76</v>
      </c>
      <c r="F41" s="52"/>
      <c r="G41" s="51"/>
      <c r="H41" s="51"/>
      <c r="I41" s="51"/>
      <c r="J41" s="51"/>
      <c r="K41" s="51"/>
      <c r="L41" s="51"/>
      <c r="M41" s="51"/>
      <c r="N41" s="51"/>
    </row>
    <row r="42" spans="1:45" x14ac:dyDescent="0.2">
      <c r="A42" s="49" t="s">
        <v>39</v>
      </c>
      <c r="C42" s="91" t="s">
        <v>139</v>
      </c>
      <c r="D42" s="49" t="s">
        <v>6</v>
      </c>
      <c r="E42" s="53">
        <v>0</v>
      </c>
      <c r="F42" s="52">
        <v>0</v>
      </c>
      <c r="G42" s="53">
        <v>0</v>
      </c>
      <c r="H42" s="53">
        <v>0</v>
      </c>
      <c r="I42" s="53">
        <v>0</v>
      </c>
      <c r="J42" s="51">
        <v>12.53</v>
      </c>
      <c r="K42" s="53">
        <v>0</v>
      </c>
      <c r="L42" s="53">
        <v>0</v>
      </c>
      <c r="M42" s="53">
        <v>0</v>
      </c>
      <c r="N42" s="53">
        <v>0</v>
      </c>
    </row>
    <row r="43" spans="1:45" x14ac:dyDescent="0.2">
      <c r="C43" s="96" t="s">
        <v>20</v>
      </c>
      <c r="D43" s="105">
        <v>12.53</v>
      </c>
      <c r="F43" s="52"/>
      <c r="G43" s="51"/>
      <c r="H43" s="51"/>
      <c r="I43" s="51"/>
      <c r="J43" s="51"/>
      <c r="K43" s="51"/>
      <c r="L43" s="51"/>
      <c r="M43" s="51"/>
      <c r="N43" s="51"/>
    </row>
    <row r="44" spans="1:45" x14ac:dyDescent="0.2">
      <c r="A44" s="49" t="s">
        <v>40</v>
      </c>
      <c r="C44" s="91" t="s">
        <v>139</v>
      </c>
      <c r="D44" s="49" t="s">
        <v>6</v>
      </c>
      <c r="E44" s="53">
        <v>0</v>
      </c>
      <c r="F44" s="52">
        <v>0</v>
      </c>
      <c r="G44" s="53">
        <v>0</v>
      </c>
      <c r="H44" s="53">
        <v>0</v>
      </c>
      <c r="I44" s="53">
        <v>0</v>
      </c>
      <c r="J44" s="51">
        <v>12.53</v>
      </c>
      <c r="K44" s="53">
        <v>0</v>
      </c>
      <c r="L44" s="53">
        <v>0</v>
      </c>
      <c r="M44" s="53">
        <v>0</v>
      </c>
      <c r="N44" s="53">
        <v>0</v>
      </c>
    </row>
    <row r="45" spans="1:45" x14ac:dyDescent="0.2">
      <c r="C45" s="96" t="s">
        <v>20</v>
      </c>
      <c r="D45" s="105">
        <f>J44</f>
        <v>12.53</v>
      </c>
      <c r="F45" s="52"/>
      <c r="G45" s="51"/>
      <c r="H45" s="51"/>
      <c r="I45" s="51"/>
      <c r="J45" s="51"/>
      <c r="K45" s="51"/>
      <c r="L45" s="51"/>
      <c r="M45" s="51"/>
      <c r="N45" s="51"/>
    </row>
    <row r="46" spans="1:45" x14ac:dyDescent="0.2">
      <c r="C46" s="54" t="s">
        <v>41</v>
      </c>
      <c r="D46" s="84">
        <f>SUM(D7,D9,D11,D13,D15,D17,D19,D21,D23,D25,D29,D27,D31,D33,D35,D37,D39,D41,D43,D45)</f>
        <v>13376.39</v>
      </c>
      <c r="F46" s="52"/>
      <c r="G46" s="51"/>
      <c r="H46" s="51"/>
      <c r="I46" s="51"/>
      <c r="J46" s="51"/>
      <c r="K46" s="51"/>
      <c r="L46" s="51"/>
      <c r="M46" s="51"/>
      <c r="N46" s="51"/>
    </row>
    <row r="47" spans="1:45" x14ac:dyDescent="0.2">
      <c r="A47" s="78"/>
      <c r="B47" s="78"/>
      <c r="C47" s="78"/>
      <c r="D47" s="79"/>
      <c r="E47" s="80"/>
      <c r="F47" s="86"/>
      <c r="G47" s="81"/>
      <c r="H47" s="81"/>
      <c r="I47" s="81"/>
      <c r="J47" s="81"/>
      <c r="K47" s="81"/>
      <c r="L47" s="81"/>
      <c r="M47" s="81"/>
      <c r="N47" s="81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</row>
    <row r="48" spans="1:45" x14ac:dyDescent="0.2">
      <c r="E48" s="51"/>
      <c r="F48" s="52"/>
      <c r="G48" s="51"/>
      <c r="H48" s="51"/>
      <c r="I48" s="51"/>
      <c r="J48" s="51"/>
      <c r="K48" s="51"/>
      <c r="L48" s="51"/>
      <c r="M48" s="51"/>
      <c r="N48" s="51"/>
    </row>
    <row r="49" spans="1:14" x14ac:dyDescent="0.2">
      <c r="A49" s="49" t="s">
        <v>24</v>
      </c>
      <c r="C49" s="91" t="s">
        <v>135</v>
      </c>
      <c r="D49" s="49" t="s">
        <v>17</v>
      </c>
      <c r="E49" s="51">
        <v>15</v>
      </c>
      <c r="F49" s="52">
        <v>20.75</v>
      </c>
      <c r="G49" s="51">
        <v>2485</v>
      </c>
      <c r="H49" s="51">
        <v>112.97</v>
      </c>
      <c r="I49" s="98">
        <v>147.36000000000001</v>
      </c>
      <c r="J49" s="51">
        <v>25.75</v>
      </c>
      <c r="K49" s="52">
        <v>47.55</v>
      </c>
      <c r="L49" s="53">
        <v>0</v>
      </c>
      <c r="M49" s="52">
        <v>1</v>
      </c>
      <c r="N49" s="53">
        <v>0</v>
      </c>
    </row>
    <row r="50" spans="1:14" x14ac:dyDescent="0.2">
      <c r="C50" s="96" t="s">
        <v>20</v>
      </c>
      <c r="D50" s="105">
        <f>SUM(F49,H49,I49,J49,K49,M49)</f>
        <v>355.38000000000005</v>
      </c>
      <c r="F50" s="52" t="s">
        <v>8</v>
      </c>
      <c r="G50" s="51" t="s">
        <v>8</v>
      </c>
      <c r="H50" s="51"/>
      <c r="I50" s="51"/>
      <c r="J50" s="51"/>
      <c r="K50" s="51"/>
      <c r="L50" s="51"/>
      <c r="M50" s="51"/>
      <c r="N50" s="51"/>
    </row>
    <row r="51" spans="1:14" x14ac:dyDescent="0.2">
      <c r="A51" s="49" t="s">
        <v>23</v>
      </c>
      <c r="C51" s="91" t="s">
        <v>135</v>
      </c>
      <c r="D51" s="49" t="s">
        <v>17</v>
      </c>
      <c r="E51" s="51">
        <v>26</v>
      </c>
      <c r="F51" s="99">
        <v>20.75</v>
      </c>
      <c r="G51" s="51">
        <v>3134</v>
      </c>
      <c r="H51" s="95">
        <v>135.94</v>
      </c>
      <c r="I51" s="51">
        <v>185.85</v>
      </c>
      <c r="J51" s="52">
        <v>25.75</v>
      </c>
      <c r="K51" s="52">
        <v>47.55</v>
      </c>
      <c r="L51" s="52">
        <v>1.5</v>
      </c>
      <c r="M51" s="52">
        <v>1</v>
      </c>
      <c r="N51" s="53">
        <v>0</v>
      </c>
    </row>
    <row r="52" spans="1:14" x14ac:dyDescent="0.2">
      <c r="C52" s="96" t="s">
        <v>20</v>
      </c>
      <c r="D52" s="105">
        <f>SUM(F51,H51,I51,J51,K51,L51,M51)</f>
        <v>418.34</v>
      </c>
      <c r="F52" s="52" t="s">
        <v>8</v>
      </c>
      <c r="G52" s="51"/>
      <c r="H52" s="51"/>
      <c r="I52" s="51"/>
      <c r="J52" s="51"/>
      <c r="K52" s="51"/>
      <c r="L52" s="51"/>
      <c r="M52" s="51"/>
      <c r="N52" s="51"/>
    </row>
    <row r="53" spans="1:14" x14ac:dyDescent="0.2">
      <c r="A53" s="49" t="s">
        <v>22</v>
      </c>
      <c r="C53" s="91" t="s">
        <v>135</v>
      </c>
      <c r="D53" s="49" t="s">
        <v>17</v>
      </c>
      <c r="E53" s="53">
        <v>0</v>
      </c>
      <c r="F53" s="52">
        <v>0</v>
      </c>
      <c r="G53" s="51">
        <v>1464</v>
      </c>
      <c r="H53" s="95">
        <v>76.83</v>
      </c>
      <c r="I53" s="95">
        <v>86.82</v>
      </c>
      <c r="J53" s="53"/>
      <c r="K53" s="95">
        <v>2665.02</v>
      </c>
      <c r="L53" s="53">
        <v>0</v>
      </c>
      <c r="M53" s="53">
        <v>0</v>
      </c>
      <c r="N53" s="53">
        <v>0</v>
      </c>
    </row>
    <row r="54" spans="1:14" x14ac:dyDescent="0.2">
      <c r="C54" s="96" t="s">
        <v>20</v>
      </c>
      <c r="D54" s="97">
        <f>SUM(H53,I53,K53,L53,M53)</f>
        <v>2828.67</v>
      </c>
      <c r="F54" s="52" t="s">
        <v>8</v>
      </c>
      <c r="G54" s="51"/>
      <c r="H54" s="51"/>
      <c r="I54" s="51"/>
      <c r="J54" s="51"/>
      <c r="K54" s="51"/>
      <c r="L54" s="51"/>
      <c r="M54" s="51"/>
      <c r="N54" s="51"/>
    </row>
    <row r="55" spans="1:14" x14ac:dyDescent="0.2">
      <c r="C55" s="54" t="s">
        <v>41</v>
      </c>
      <c r="D55" s="84">
        <f>SUM(D50,D52,D54)</f>
        <v>3602.3900000000003</v>
      </c>
      <c r="F55" s="52"/>
      <c r="G55" s="51"/>
      <c r="H55" s="51"/>
      <c r="I55" s="51"/>
      <c r="J55" s="51"/>
      <c r="K55" s="51"/>
      <c r="L55" s="51"/>
      <c r="M55" s="51"/>
      <c r="N55" s="51"/>
    </row>
    <row r="56" spans="1:14" x14ac:dyDescent="0.2">
      <c r="D56" s="54"/>
      <c r="E56" s="55"/>
      <c r="F56" s="52"/>
      <c r="G56" s="51"/>
      <c r="H56" s="51"/>
      <c r="I56" s="51"/>
      <c r="J56" s="51"/>
      <c r="K56" s="51"/>
      <c r="L56" s="51"/>
      <c r="M56" s="51"/>
      <c r="N56" s="51"/>
    </row>
    <row r="57" spans="1:14" x14ac:dyDescent="0.2">
      <c r="A57" s="50" t="s">
        <v>47</v>
      </c>
      <c r="C57" s="91" t="s">
        <v>138</v>
      </c>
      <c r="D57" s="49" t="s">
        <v>49</v>
      </c>
      <c r="E57" s="53">
        <v>0</v>
      </c>
      <c r="F57" s="52">
        <v>0</v>
      </c>
      <c r="G57" s="83">
        <v>36</v>
      </c>
      <c r="H57" s="52">
        <v>26.77</v>
      </c>
      <c r="I57" s="51"/>
      <c r="J57" s="51"/>
      <c r="K57" s="51"/>
      <c r="L57" s="51"/>
      <c r="M57" s="51"/>
      <c r="N57" s="51"/>
    </row>
    <row r="58" spans="1:14" x14ac:dyDescent="0.2">
      <c r="A58" s="50"/>
      <c r="B58" s="49">
        <v>-2655800</v>
      </c>
      <c r="E58" s="85" t="s">
        <v>8</v>
      </c>
      <c r="F58" s="52"/>
      <c r="G58" s="83"/>
      <c r="H58" s="52"/>
      <c r="I58" s="51"/>
      <c r="J58" s="51"/>
      <c r="K58" s="51"/>
      <c r="L58" s="51"/>
      <c r="M58" s="51"/>
      <c r="N58" s="51"/>
    </row>
    <row r="59" spans="1:14" x14ac:dyDescent="0.2">
      <c r="A59" s="49" t="s">
        <v>38</v>
      </c>
      <c r="C59" s="91" t="s">
        <v>138</v>
      </c>
      <c r="D59" s="49" t="s">
        <v>49</v>
      </c>
      <c r="E59" s="53">
        <v>0</v>
      </c>
      <c r="F59" s="52">
        <v>0</v>
      </c>
      <c r="G59" s="83">
        <v>4079</v>
      </c>
      <c r="H59" s="52">
        <v>450.17</v>
      </c>
      <c r="I59" s="51"/>
      <c r="J59" s="51"/>
      <c r="K59" s="51"/>
      <c r="L59" s="51"/>
      <c r="M59" s="51"/>
      <c r="N59" s="51"/>
    </row>
    <row r="60" spans="1:14" x14ac:dyDescent="0.2">
      <c r="B60" s="49">
        <v>-11486800</v>
      </c>
      <c r="E60" s="85" t="s">
        <v>8</v>
      </c>
      <c r="F60" s="52"/>
      <c r="G60" s="83" t="s">
        <v>8</v>
      </c>
      <c r="H60" s="52"/>
      <c r="I60" s="51"/>
      <c r="J60" s="51"/>
      <c r="K60" s="51"/>
      <c r="L60" s="51"/>
      <c r="M60" s="51"/>
      <c r="N60" s="51"/>
    </row>
    <row r="61" spans="1:14" x14ac:dyDescent="0.2">
      <c r="A61" s="49" t="s">
        <v>42</v>
      </c>
      <c r="C61" s="91" t="s">
        <v>138</v>
      </c>
      <c r="D61" s="49" t="s">
        <v>49</v>
      </c>
      <c r="E61" s="53">
        <v>0</v>
      </c>
      <c r="F61" s="52">
        <v>0</v>
      </c>
      <c r="G61" s="83">
        <v>2480</v>
      </c>
      <c r="H61" s="52">
        <v>319.95999999999998</v>
      </c>
      <c r="I61" s="51"/>
      <c r="J61" s="51"/>
      <c r="K61" s="51"/>
      <c r="L61" s="51"/>
      <c r="M61" s="51"/>
      <c r="N61" s="51"/>
    </row>
    <row r="62" spans="1:14" x14ac:dyDescent="0.2">
      <c r="B62" s="49">
        <v>-1181400</v>
      </c>
      <c r="E62" s="85"/>
      <c r="F62" s="52"/>
      <c r="G62" s="83"/>
      <c r="H62" s="52"/>
      <c r="I62" s="51"/>
      <c r="J62" s="51"/>
      <c r="K62" s="51"/>
      <c r="L62" s="51"/>
      <c r="M62" s="51"/>
      <c r="N62" s="51"/>
    </row>
    <row r="63" spans="1:14" x14ac:dyDescent="0.2">
      <c r="A63" s="49" t="s">
        <v>43</v>
      </c>
      <c r="C63" s="91" t="s">
        <v>138</v>
      </c>
      <c r="D63" s="49" t="s">
        <v>49</v>
      </c>
      <c r="E63" s="53">
        <v>0</v>
      </c>
      <c r="F63" s="52">
        <v>0</v>
      </c>
      <c r="G63" s="83">
        <v>2131</v>
      </c>
      <c r="H63" s="52">
        <v>246.17</v>
      </c>
      <c r="I63" s="51"/>
      <c r="J63" s="51"/>
      <c r="K63" s="51"/>
      <c r="L63" s="51"/>
      <c r="M63" s="51"/>
      <c r="N63" s="51"/>
    </row>
    <row r="64" spans="1:14" x14ac:dyDescent="0.2">
      <c r="B64" s="49">
        <v>-13305800</v>
      </c>
      <c r="C64" s="49" t="s">
        <v>8</v>
      </c>
      <c r="E64" s="85" t="s">
        <v>8</v>
      </c>
      <c r="F64" s="52"/>
      <c r="G64" s="83"/>
      <c r="H64" s="52"/>
      <c r="I64" s="51"/>
      <c r="J64" s="51"/>
      <c r="K64" s="51"/>
      <c r="L64" s="51"/>
      <c r="M64" s="51"/>
      <c r="N64" s="51"/>
    </row>
    <row r="65" spans="1:14" x14ac:dyDescent="0.2">
      <c r="A65" s="49" t="s">
        <v>44</v>
      </c>
      <c r="C65" s="91" t="s">
        <v>138</v>
      </c>
      <c r="D65" s="49" t="s">
        <v>49</v>
      </c>
      <c r="E65" s="53">
        <v>0</v>
      </c>
      <c r="F65" s="52">
        <v>0</v>
      </c>
      <c r="G65" s="83">
        <v>494</v>
      </c>
      <c r="H65" s="52">
        <v>74.73</v>
      </c>
      <c r="I65" s="51"/>
      <c r="J65" s="51"/>
      <c r="K65" s="51"/>
      <c r="L65" s="51"/>
      <c r="M65" s="51"/>
      <c r="N65" s="51"/>
    </row>
    <row r="66" spans="1:14" x14ac:dyDescent="0.2">
      <c r="B66" s="49">
        <v>-136330800</v>
      </c>
      <c r="C66" s="91"/>
      <c r="E66" s="85"/>
      <c r="F66" s="52"/>
      <c r="G66" s="83"/>
      <c r="H66" s="52"/>
      <c r="I66" s="51"/>
      <c r="J66" s="51"/>
      <c r="K66" s="51"/>
      <c r="L66" s="51"/>
      <c r="M66" s="51"/>
      <c r="N66" s="51"/>
    </row>
    <row r="67" spans="1:14" x14ac:dyDescent="0.2">
      <c r="A67" s="49" t="s">
        <v>45</v>
      </c>
      <c r="C67" s="91" t="s">
        <v>138</v>
      </c>
      <c r="D67" s="49" t="s">
        <v>49</v>
      </c>
      <c r="E67" s="53">
        <v>0</v>
      </c>
      <c r="F67" s="52">
        <v>0</v>
      </c>
      <c r="G67" s="83">
        <v>9760</v>
      </c>
      <c r="H67" s="52">
        <v>1416.54</v>
      </c>
      <c r="I67" s="51"/>
      <c r="J67" s="51"/>
      <c r="K67" s="51"/>
      <c r="L67" s="51"/>
      <c r="M67" s="51"/>
      <c r="N67" s="51"/>
    </row>
    <row r="68" spans="1:14" x14ac:dyDescent="0.2">
      <c r="B68" s="49">
        <v>-136363000</v>
      </c>
      <c r="E68" s="85"/>
      <c r="F68" s="52"/>
      <c r="G68" s="83"/>
      <c r="H68" s="52"/>
      <c r="I68" s="51"/>
      <c r="J68" s="51"/>
      <c r="K68" s="51"/>
      <c r="L68" s="51"/>
      <c r="M68" s="51"/>
      <c r="N68" s="51"/>
    </row>
    <row r="69" spans="1:14" x14ac:dyDescent="0.2">
      <c r="A69" s="49" t="s">
        <v>46</v>
      </c>
      <c r="C69" s="91" t="s">
        <v>138</v>
      </c>
      <c r="D69" s="49" t="s">
        <v>49</v>
      </c>
      <c r="E69" s="53">
        <v>0</v>
      </c>
      <c r="F69" s="52">
        <v>0</v>
      </c>
      <c r="G69" s="83">
        <v>1638</v>
      </c>
      <c r="H69" s="52">
        <v>199.89</v>
      </c>
      <c r="I69" s="51"/>
      <c r="J69" s="51"/>
      <c r="K69" s="51"/>
      <c r="L69" s="51"/>
      <c r="M69" s="51"/>
      <c r="N69" s="51"/>
    </row>
    <row r="70" spans="1:14" x14ac:dyDescent="0.2">
      <c r="B70" s="49">
        <v>-136379300</v>
      </c>
      <c r="C70" s="49" t="s">
        <v>8</v>
      </c>
      <c r="E70" s="85" t="s">
        <v>8</v>
      </c>
      <c r="F70" s="52"/>
      <c r="G70" s="83"/>
      <c r="H70" s="52"/>
      <c r="I70" s="51"/>
      <c r="J70" s="51"/>
      <c r="K70" s="51"/>
      <c r="L70" s="51"/>
      <c r="M70" s="51"/>
      <c r="N70" s="51"/>
    </row>
    <row r="71" spans="1:14" x14ac:dyDescent="0.2">
      <c r="A71" s="49" t="s">
        <v>44</v>
      </c>
      <c r="C71" s="91" t="s">
        <v>138</v>
      </c>
      <c r="D71" s="49" t="s">
        <v>49</v>
      </c>
      <c r="E71" s="53">
        <v>0</v>
      </c>
      <c r="F71" s="52">
        <v>0</v>
      </c>
      <c r="G71" s="83">
        <v>26</v>
      </c>
      <c r="H71" s="52">
        <v>25.72</v>
      </c>
      <c r="I71" s="51"/>
      <c r="J71" s="51"/>
      <c r="K71" s="51"/>
      <c r="L71" s="51"/>
      <c r="M71" s="51"/>
      <c r="N71" s="51"/>
    </row>
    <row r="72" spans="1:14" x14ac:dyDescent="0.2">
      <c r="B72" s="49">
        <v>-136931900</v>
      </c>
      <c r="C72" s="91"/>
      <c r="E72" s="85" t="s">
        <v>8</v>
      </c>
      <c r="F72" s="52"/>
      <c r="G72" s="83"/>
      <c r="H72" s="52"/>
      <c r="I72" s="51"/>
      <c r="J72" s="51"/>
      <c r="K72" s="51"/>
      <c r="L72" s="51"/>
      <c r="M72" s="51"/>
      <c r="N72" s="51"/>
    </row>
    <row r="73" spans="1:14" x14ac:dyDescent="0.2">
      <c r="A73" s="49" t="s">
        <v>44</v>
      </c>
      <c r="C73" s="91" t="s">
        <v>138</v>
      </c>
      <c r="D73" s="49" t="s">
        <v>49</v>
      </c>
      <c r="E73" s="53">
        <v>0</v>
      </c>
      <c r="F73" s="52">
        <v>0</v>
      </c>
      <c r="G73" s="83">
        <v>1</v>
      </c>
      <c r="H73" s="52">
        <v>23</v>
      </c>
      <c r="I73" s="51"/>
      <c r="J73" s="51"/>
      <c r="K73" s="51"/>
      <c r="L73" s="51"/>
      <c r="M73" s="51"/>
      <c r="N73" s="51"/>
    </row>
    <row r="74" spans="1:14" x14ac:dyDescent="0.2">
      <c r="B74" s="49">
        <v>-136932000</v>
      </c>
      <c r="C74" s="49" t="s">
        <v>8</v>
      </c>
      <c r="E74" s="85" t="s">
        <v>8</v>
      </c>
      <c r="F74" s="52"/>
      <c r="G74" s="83"/>
      <c r="H74" s="52"/>
      <c r="I74" s="51"/>
      <c r="J74" s="51"/>
      <c r="K74" s="51"/>
      <c r="L74" s="51"/>
      <c r="M74" s="51"/>
      <c r="N74" s="51"/>
    </row>
    <row r="75" spans="1:14" x14ac:dyDescent="0.2">
      <c r="A75" s="49" t="s">
        <v>44</v>
      </c>
      <c r="C75" s="91" t="s">
        <v>138</v>
      </c>
      <c r="D75" s="49" t="s">
        <v>49</v>
      </c>
      <c r="E75" s="53"/>
      <c r="F75" s="52">
        <v>0</v>
      </c>
      <c r="G75" s="83">
        <v>175</v>
      </c>
      <c r="H75" s="52">
        <v>41.33</v>
      </c>
      <c r="I75" s="51"/>
      <c r="J75" s="51"/>
      <c r="K75" s="51"/>
      <c r="L75" s="51"/>
      <c r="M75" s="51"/>
      <c r="N75" s="51"/>
    </row>
    <row r="76" spans="1:14" x14ac:dyDescent="0.2">
      <c r="B76" s="49">
        <v>-136932100</v>
      </c>
      <c r="C76" s="91"/>
      <c r="E76" s="53"/>
      <c r="F76" s="52"/>
      <c r="G76" s="83"/>
      <c r="H76" s="52"/>
      <c r="I76" s="51"/>
      <c r="J76" s="51"/>
      <c r="K76" s="51"/>
      <c r="L76" s="51"/>
      <c r="M76" s="51"/>
      <c r="N76" s="51"/>
    </row>
    <row r="77" spans="1:14" x14ac:dyDescent="0.2">
      <c r="C77" s="54" t="s">
        <v>41</v>
      </c>
      <c r="D77" s="84">
        <f>SUM(H57:H75)</f>
        <v>2824.2799999999997</v>
      </c>
      <c r="F77" s="52"/>
      <c r="G77" s="51"/>
      <c r="H77" s="51"/>
      <c r="I77" s="51"/>
      <c r="J77" s="51"/>
      <c r="K77" s="51"/>
      <c r="L77" s="51"/>
      <c r="M77" s="51"/>
      <c r="N77" s="51"/>
    </row>
    <row r="78" spans="1:14" x14ac:dyDescent="0.2">
      <c r="E78" s="51"/>
      <c r="F78" s="52"/>
      <c r="G78" s="51"/>
      <c r="H78" s="51"/>
      <c r="I78" s="51"/>
      <c r="J78" s="51"/>
      <c r="K78" s="51"/>
      <c r="L78" s="51"/>
      <c r="M78" s="51"/>
      <c r="N78" s="51"/>
    </row>
    <row r="79" spans="1:14" x14ac:dyDescent="0.2">
      <c r="A79" s="49" t="s">
        <v>42</v>
      </c>
      <c r="C79" s="91" t="s">
        <v>137</v>
      </c>
      <c r="D79" s="49" t="s">
        <v>51</v>
      </c>
      <c r="E79" s="51">
        <v>50</v>
      </c>
      <c r="F79" s="52">
        <v>171.09</v>
      </c>
      <c r="G79" s="51"/>
      <c r="H79" s="51"/>
      <c r="I79" s="51"/>
      <c r="J79" s="51"/>
      <c r="K79" s="51"/>
      <c r="L79" s="51"/>
      <c r="M79" s="51"/>
      <c r="N79" s="51"/>
    </row>
    <row r="80" spans="1:14" x14ac:dyDescent="0.2">
      <c r="A80" s="49" t="s">
        <v>38</v>
      </c>
      <c r="C80" s="91" t="s">
        <v>137</v>
      </c>
      <c r="D80" s="49" t="s">
        <v>51</v>
      </c>
      <c r="E80" s="51">
        <v>1720</v>
      </c>
      <c r="F80" s="52">
        <v>42.38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</row>
    <row r="81" spans="1:14" x14ac:dyDescent="0.2">
      <c r="A81" s="49" t="s">
        <v>45</v>
      </c>
      <c r="C81" s="91" t="s">
        <v>137</v>
      </c>
      <c r="D81" s="49" t="s">
        <v>51</v>
      </c>
      <c r="E81" s="51">
        <v>1450</v>
      </c>
      <c r="F81" s="52">
        <v>177.77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</row>
    <row r="82" spans="1:14" x14ac:dyDescent="0.2">
      <c r="C82" s="49" t="s">
        <v>8</v>
      </c>
      <c r="E82" s="51" t="s">
        <v>8</v>
      </c>
      <c r="F82" s="52"/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</row>
    <row r="83" spans="1:14" x14ac:dyDescent="0.2">
      <c r="C83" s="54" t="s">
        <v>41</v>
      </c>
      <c r="D83" s="51"/>
      <c r="E83" s="100">
        <f>SUM(F79:F81)</f>
        <v>391.24</v>
      </c>
      <c r="F83" s="101"/>
      <c r="G83" s="51"/>
      <c r="H83" s="51"/>
      <c r="I83" s="51"/>
      <c r="J83" s="51"/>
      <c r="K83" s="51"/>
      <c r="L83" s="51"/>
      <c r="M83" s="51"/>
      <c r="N83" s="51"/>
    </row>
    <row r="84" spans="1:14" x14ac:dyDescent="0.2">
      <c r="D84" s="54"/>
      <c r="E84" s="51"/>
      <c r="F84" s="82"/>
      <c r="G84" s="51"/>
      <c r="H84" s="51"/>
      <c r="I84" s="51"/>
      <c r="J84" s="51"/>
      <c r="K84" s="51"/>
      <c r="L84" s="51"/>
      <c r="M84" s="51"/>
      <c r="N84" s="51"/>
    </row>
    <row r="85" spans="1:14" ht="9.6" customHeight="1" x14ac:dyDescent="0.2">
      <c r="E85" s="51"/>
      <c r="F85" s="52"/>
      <c r="G85" s="51"/>
      <c r="H85" s="51"/>
      <c r="I85" s="51"/>
      <c r="J85" s="51"/>
      <c r="K85" s="51"/>
      <c r="L85" s="51"/>
      <c r="M85" s="51"/>
      <c r="N85" s="51"/>
    </row>
    <row r="86" spans="1:14" x14ac:dyDescent="0.2">
      <c r="A86" s="94" t="s">
        <v>54</v>
      </c>
      <c r="B86" s="94"/>
      <c r="C86" s="113" t="s">
        <v>136</v>
      </c>
      <c r="D86" s="94" t="s">
        <v>56</v>
      </c>
      <c r="E86" s="51">
        <v>2</v>
      </c>
      <c r="F86" s="52">
        <v>24</v>
      </c>
      <c r="G86" s="51">
        <v>3524</v>
      </c>
      <c r="H86" s="106">
        <v>340.96</v>
      </c>
      <c r="I86" s="107">
        <v>0</v>
      </c>
      <c r="J86" s="52">
        <v>25</v>
      </c>
      <c r="K86" s="95">
        <v>44.51</v>
      </c>
      <c r="L86" s="53">
        <v>0</v>
      </c>
      <c r="M86" s="53" t="s">
        <v>125</v>
      </c>
      <c r="N86" s="53" t="s">
        <v>125</v>
      </c>
    </row>
    <row r="87" spans="1:14" x14ac:dyDescent="0.2">
      <c r="A87" s="94"/>
      <c r="B87" s="94"/>
      <c r="C87" s="114" t="s">
        <v>20</v>
      </c>
      <c r="D87" s="115">
        <f>SUM(F86,H86,J86,K86)</f>
        <v>434.46999999999997</v>
      </c>
      <c r="F87" s="101"/>
      <c r="G87" s="51"/>
      <c r="H87" s="96"/>
      <c r="I87" s="96"/>
      <c r="J87" s="51"/>
      <c r="K87" s="51"/>
      <c r="L87" s="51"/>
      <c r="M87" s="51"/>
      <c r="N87" s="51"/>
    </row>
    <row r="88" spans="1:14" x14ac:dyDescent="0.2">
      <c r="A88" s="94" t="s">
        <v>22</v>
      </c>
      <c r="B88" s="94"/>
      <c r="C88" s="113" t="s">
        <v>136</v>
      </c>
      <c r="D88" s="94" t="s">
        <v>56</v>
      </c>
      <c r="E88" s="51">
        <v>0</v>
      </c>
      <c r="F88" s="52">
        <v>24</v>
      </c>
      <c r="G88" s="51">
        <v>3171</v>
      </c>
      <c r="H88" s="106">
        <v>232.45</v>
      </c>
      <c r="I88" s="107" t="s">
        <v>131</v>
      </c>
      <c r="J88" s="52">
        <v>25</v>
      </c>
      <c r="K88" s="52">
        <v>177.78</v>
      </c>
      <c r="L88" s="53" t="s">
        <v>125</v>
      </c>
      <c r="M88" s="53" t="s">
        <v>125</v>
      </c>
      <c r="N88" s="53" t="s">
        <v>125</v>
      </c>
    </row>
    <row r="89" spans="1:14" x14ac:dyDescent="0.2">
      <c r="A89" s="94"/>
      <c r="B89" s="94"/>
      <c r="C89" s="113"/>
      <c r="D89" s="115">
        <f>SUM(F88,H88,J88,K88)</f>
        <v>459.23</v>
      </c>
      <c r="F89" s="101"/>
      <c r="G89" s="51"/>
      <c r="H89" s="51"/>
      <c r="I89" s="51"/>
      <c r="J89" s="51"/>
      <c r="K89" s="51"/>
      <c r="L89" s="51"/>
      <c r="M89" s="51"/>
      <c r="N89" s="51"/>
    </row>
    <row r="90" spans="1:14" x14ac:dyDescent="0.2">
      <c r="A90" s="94" t="s">
        <v>57</v>
      </c>
      <c r="B90" s="94"/>
      <c r="C90" s="113" t="s">
        <v>136</v>
      </c>
      <c r="D90" s="94" t="s">
        <v>56</v>
      </c>
      <c r="E90" s="53" t="s">
        <v>125</v>
      </c>
      <c r="F90" s="52" t="s">
        <v>125</v>
      </c>
      <c r="G90" s="51">
        <v>58</v>
      </c>
      <c r="H90" s="95">
        <v>14.47</v>
      </c>
      <c r="I90" s="53" t="s">
        <v>125</v>
      </c>
      <c r="J90" s="53" t="s">
        <v>125</v>
      </c>
      <c r="K90" s="53" t="s">
        <v>125</v>
      </c>
      <c r="L90" s="53" t="s">
        <v>125</v>
      </c>
      <c r="M90" s="53" t="s">
        <v>125</v>
      </c>
      <c r="N90" s="53" t="s">
        <v>125</v>
      </c>
    </row>
    <row r="91" spans="1:14" x14ac:dyDescent="0.2">
      <c r="C91" s="96" t="s">
        <v>20</v>
      </c>
      <c r="D91" s="108">
        <f>SUM(H90)</f>
        <v>14.47</v>
      </c>
      <c r="F91" s="101"/>
      <c r="G91" s="51"/>
      <c r="H91" s="51"/>
      <c r="I91" s="51"/>
      <c r="J91" s="51"/>
      <c r="K91" s="51"/>
      <c r="L91" s="51"/>
      <c r="M91" s="51"/>
      <c r="N91" s="51"/>
    </row>
    <row r="92" spans="1:14" ht="14.25" x14ac:dyDescent="0.35">
      <c r="C92" s="54" t="s">
        <v>41</v>
      </c>
      <c r="E92" s="102">
        <f>SUM(D87:D91)</f>
        <v>908.17000000000007</v>
      </c>
      <c r="F92" s="52"/>
      <c r="G92" s="51"/>
      <c r="H92" s="51"/>
      <c r="I92" s="51"/>
      <c r="J92" s="51"/>
      <c r="K92" s="51"/>
      <c r="L92" s="51"/>
      <c r="M92" s="51"/>
      <c r="N92" s="51"/>
    </row>
    <row r="93" spans="1:14" x14ac:dyDescent="0.2">
      <c r="C93" s="49" t="s">
        <v>8</v>
      </c>
      <c r="E93" s="51"/>
      <c r="F93" s="52"/>
      <c r="G93" s="51"/>
      <c r="H93" s="51"/>
      <c r="I93" s="51"/>
      <c r="J93" s="51"/>
      <c r="K93" s="51"/>
      <c r="L93" s="51"/>
      <c r="M93" s="51"/>
      <c r="N93" s="51" t="s">
        <v>8</v>
      </c>
    </row>
    <row r="94" spans="1:14" x14ac:dyDescent="0.2">
      <c r="A94" s="49" t="s">
        <v>22</v>
      </c>
      <c r="C94" s="91" t="s">
        <v>141</v>
      </c>
      <c r="D94" s="49" t="s">
        <v>58</v>
      </c>
      <c r="E94" s="53">
        <v>0</v>
      </c>
      <c r="F94" s="52" t="s">
        <v>8</v>
      </c>
      <c r="G94" s="51">
        <v>1987</v>
      </c>
      <c r="H94" s="59">
        <v>222.73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</row>
    <row r="95" spans="1:14" ht="12.6" customHeight="1" x14ac:dyDescent="0.2">
      <c r="A95" s="49" t="s">
        <v>60</v>
      </c>
      <c r="C95" s="91" t="s">
        <v>141</v>
      </c>
      <c r="D95" s="49" t="s">
        <v>58</v>
      </c>
      <c r="E95" s="53">
        <v>0</v>
      </c>
      <c r="F95" s="52"/>
      <c r="G95" s="51">
        <v>2801</v>
      </c>
      <c r="H95" s="109">
        <v>297.76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</row>
    <row r="96" spans="1:14" x14ac:dyDescent="0.2">
      <c r="D96" s="116" t="s">
        <v>20</v>
      </c>
      <c r="E96" s="53">
        <f>SUM(H94:H95)</f>
        <v>520.49</v>
      </c>
      <c r="F96" s="52" t="s">
        <v>8</v>
      </c>
      <c r="G96" s="51"/>
      <c r="H96" s="92" t="s">
        <v>8</v>
      </c>
      <c r="I96" s="51"/>
      <c r="J96" s="51"/>
      <c r="K96" s="51"/>
      <c r="L96" s="51"/>
      <c r="M96" s="51"/>
      <c r="N96" s="51"/>
    </row>
    <row r="97" spans="1:14" x14ac:dyDescent="0.2">
      <c r="E97" s="51"/>
      <c r="F97" s="52"/>
      <c r="G97" s="51"/>
      <c r="H97" s="51"/>
      <c r="I97" s="51"/>
      <c r="J97" s="51"/>
      <c r="K97" s="51"/>
      <c r="L97" s="51"/>
      <c r="M97" s="51"/>
      <c r="N97" s="51"/>
    </row>
    <row r="98" spans="1:14" x14ac:dyDescent="0.2">
      <c r="E98" s="56" t="s">
        <v>65</v>
      </c>
      <c r="F98" s="87" t="s">
        <v>12</v>
      </c>
      <c r="G98" s="51"/>
      <c r="H98" s="51"/>
      <c r="I98" s="51"/>
      <c r="J98" s="51"/>
      <c r="K98" s="51"/>
      <c r="L98" s="51"/>
      <c r="M98" s="51"/>
      <c r="N98" s="51"/>
    </row>
    <row r="99" spans="1:14" x14ac:dyDescent="0.2">
      <c r="E99" s="57" t="s">
        <v>66</v>
      </c>
      <c r="F99" s="88"/>
      <c r="G99" s="51"/>
      <c r="H99" s="51"/>
      <c r="I99" s="51"/>
      <c r="J99" s="51"/>
      <c r="K99" s="51"/>
      <c r="L99" s="51"/>
      <c r="M99" s="51"/>
      <c r="N99" s="51"/>
    </row>
    <row r="100" spans="1:14" x14ac:dyDescent="0.2">
      <c r="A100" s="94" t="s">
        <v>127</v>
      </c>
      <c r="B100" s="94"/>
      <c r="C100" s="94" t="s">
        <v>142</v>
      </c>
      <c r="D100" s="94" t="s">
        <v>61</v>
      </c>
      <c r="E100" s="103">
        <v>1</v>
      </c>
      <c r="F100" s="104">
        <v>31.06</v>
      </c>
      <c r="G100" s="51"/>
      <c r="H100" s="51"/>
      <c r="I100" s="51"/>
      <c r="J100" s="51"/>
      <c r="K100" s="51"/>
      <c r="L100" s="51"/>
      <c r="M100" s="51"/>
      <c r="N100" s="51"/>
    </row>
    <row r="101" spans="1:14" x14ac:dyDescent="0.2">
      <c r="A101" s="94" t="s">
        <v>128</v>
      </c>
      <c r="B101" s="94"/>
      <c r="C101" s="94" t="s">
        <v>142</v>
      </c>
      <c r="D101" s="94" t="s">
        <v>61</v>
      </c>
      <c r="E101" s="103">
        <v>1</v>
      </c>
      <c r="F101" s="104">
        <v>31.06</v>
      </c>
      <c r="G101" s="51"/>
      <c r="H101" s="51"/>
      <c r="I101" s="51"/>
      <c r="J101" s="51"/>
      <c r="K101" s="51"/>
      <c r="L101" s="51"/>
      <c r="M101" s="51"/>
      <c r="N101" s="51"/>
    </row>
    <row r="102" spans="1:14" x14ac:dyDescent="0.2">
      <c r="A102" s="49" t="s">
        <v>63</v>
      </c>
      <c r="C102" s="94" t="s">
        <v>140</v>
      </c>
      <c r="D102" s="49" t="s">
        <v>61</v>
      </c>
      <c r="E102" s="51">
        <v>0</v>
      </c>
      <c r="F102" s="110">
        <v>30.3</v>
      </c>
      <c r="G102" s="51"/>
      <c r="H102" s="51"/>
      <c r="I102" s="51"/>
      <c r="J102" s="51"/>
      <c r="K102" s="51"/>
      <c r="L102" s="51"/>
      <c r="M102" s="51"/>
      <c r="N102" s="51"/>
    </row>
    <row r="103" spans="1:14" x14ac:dyDescent="0.2">
      <c r="A103" s="49" t="s">
        <v>64</v>
      </c>
      <c r="C103" s="94" t="s">
        <v>140</v>
      </c>
      <c r="D103" s="49" t="s">
        <v>61</v>
      </c>
      <c r="E103" s="51">
        <v>0</v>
      </c>
      <c r="F103" s="110">
        <v>30.3</v>
      </c>
      <c r="G103" s="51"/>
      <c r="H103" s="51"/>
      <c r="I103" s="51"/>
      <c r="J103" s="51"/>
      <c r="K103" s="51"/>
      <c r="L103" s="51"/>
      <c r="M103" s="51"/>
      <c r="N103" s="51"/>
    </row>
    <row r="104" spans="1:14" x14ac:dyDescent="0.2">
      <c r="A104" s="94" t="s">
        <v>36</v>
      </c>
      <c r="B104" s="94"/>
      <c r="C104" s="94" t="s">
        <v>140</v>
      </c>
      <c r="D104" s="94" t="s">
        <v>61</v>
      </c>
      <c r="E104" s="51">
        <v>0</v>
      </c>
      <c r="F104" s="110">
        <v>30.3</v>
      </c>
      <c r="G104" s="51"/>
      <c r="H104" s="51"/>
      <c r="I104" s="51"/>
      <c r="J104" s="51"/>
      <c r="K104" s="51"/>
      <c r="L104" s="51"/>
      <c r="M104" s="51"/>
      <c r="N104" s="51"/>
    </row>
    <row r="105" spans="1:14" x14ac:dyDescent="0.2">
      <c r="A105" s="49" t="s">
        <v>124</v>
      </c>
      <c r="C105" s="94" t="s">
        <v>140</v>
      </c>
      <c r="D105" s="49" t="s">
        <v>61</v>
      </c>
      <c r="E105" s="51">
        <v>1</v>
      </c>
      <c r="F105" s="111">
        <v>31.06</v>
      </c>
      <c r="G105" s="51"/>
      <c r="H105" s="51"/>
      <c r="I105" s="51"/>
      <c r="J105" s="51"/>
      <c r="K105" s="51"/>
      <c r="L105" s="51"/>
      <c r="M105" s="51"/>
      <c r="N105" s="51"/>
    </row>
    <row r="106" spans="1:14" x14ac:dyDescent="0.2">
      <c r="C106" s="49" t="s">
        <v>8</v>
      </c>
      <c r="E106" s="60" t="s">
        <v>20</v>
      </c>
      <c r="F106" s="90">
        <f>SUM(F102:F105)</f>
        <v>121.96000000000001</v>
      </c>
      <c r="G106" s="51"/>
      <c r="H106" s="51"/>
      <c r="I106" s="51"/>
      <c r="J106" s="51"/>
      <c r="K106" s="51"/>
      <c r="L106" s="51"/>
      <c r="M106" s="51"/>
      <c r="N106" s="51"/>
    </row>
    <row r="107" spans="1:14" x14ac:dyDescent="0.2"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x14ac:dyDescent="0.2"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x14ac:dyDescent="0.2"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2"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x14ac:dyDescent="0.2"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x14ac:dyDescent="0.2"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4:14" x14ac:dyDescent="0.2"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4:14" x14ac:dyDescent="0.2">
      <c r="D114" s="49" t="s">
        <v>8</v>
      </c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4:14" x14ac:dyDescent="0.2"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4:14" x14ac:dyDescent="0.2"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4:14" x14ac:dyDescent="0.2"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4:14" x14ac:dyDescent="0.2"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4:14" x14ac:dyDescent="0.2"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4:14" x14ac:dyDescent="0.2"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4:14" x14ac:dyDescent="0.2"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4:14" x14ac:dyDescent="0.2"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4:14" x14ac:dyDescent="0.2"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4:14" x14ac:dyDescent="0.2"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4:14" x14ac:dyDescent="0.2"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4:14" x14ac:dyDescent="0.2"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4:14" x14ac:dyDescent="0.2"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4:14" x14ac:dyDescent="0.2"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5:14" x14ac:dyDescent="0.2"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5:14" x14ac:dyDescent="0.2"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5:14" x14ac:dyDescent="0.2"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5:14" x14ac:dyDescent="0.2"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5:14" x14ac:dyDescent="0.2"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5:14" x14ac:dyDescent="0.2"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5:14" x14ac:dyDescent="0.2"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5:14" x14ac:dyDescent="0.2"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5:14" x14ac:dyDescent="0.2"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5:14" x14ac:dyDescent="0.2"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5:14" x14ac:dyDescent="0.2"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5:14" x14ac:dyDescent="0.2"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5:14" x14ac:dyDescent="0.2"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5:14" x14ac:dyDescent="0.2"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5:14" x14ac:dyDescent="0.2"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5:14" x14ac:dyDescent="0.2"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5:14" x14ac:dyDescent="0.2"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5:14" x14ac:dyDescent="0.2"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5:14" x14ac:dyDescent="0.2"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5:14" x14ac:dyDescent="0.2"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5:14" x14ac:dyDescent="0.2"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5:14" x14ac:dyDescent="0.2"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5:14" x14ac:dyDescent="0.2"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5:14" x14ac:dyDescent="0.2"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5:14" x14ac:dyDescent="0.2"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5:14" x14ac:dyDescent="0.2"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5:14" x14ac:dyDescent="0.2"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5:14" x14ac:dyDescent="0.2"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5:14" x14ac:dyDescent="0.2"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5:14" x14ac:dyDescent="0.2"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5:14" x14ac:dyDescent="0.2"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5:14" x14ac:dyDescent="0.2"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5:14" x14ac:dyDescent="0.2"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5:14" x14ac:dyDescent="0.2"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5:14" x14ac:dyDescent="0.2"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5:14" x14ac:dyDescent="0.2"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5:14" x14ac:dyDescent="0.2"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5:14" x14ac:dyDescent="0.2"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5:14" x14ac:dyDescent="0.2"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5:14" x14ac:dyDescent="0.2"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5:14" x14ac:dyDescent="0.2"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5:14" x14ac:dyDescent="0.2"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5:14" x14ac:dyDescent="0.2"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5:14" x14ac:dyDescent="0.2"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5:14" x14ac:dyDescent="0.2"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5:14" x14ac:dyDescent="0.2"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5:14" x14ac:dyDescent="0.2"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5:14" x14ac:dyDescent="0.2"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5:14" x14ac:dyDescent="0.2"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5:14" x14ac:dyDescent="0.2"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5:14" x14ac:dyDescent="0.2"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5:14" x14ac:dyDescent="0.2"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5:14" x14ac:dyDescent="0.2"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5:14" x14ac:dyDescent="0.2"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5:14" x14ac:dyDescent="0.2"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5:14" x14ac:dyDescent="0.2"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5:14" x14ac:dyDescent="0.2"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5:14" x14ac:dyDescent="0.2"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5:14" x14ac:dyDescent="0.2"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5:14" x14ac:dyDescent="0.2"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5:14" x14ac:dyDescent="0.2"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5:14" x14ac:dyDescent="0.2"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5:14" x14ac:dyDescent="0.2"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5:14" x14ac:dyDescent="0.2"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5:14" x14ac:dyDescent="0.2"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5:14" x14ac:dyDescent="0.2"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5:14" x14ac:dyDescent="0.2"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5:14" x14ac:dyDescent="0.2"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5:14" x14ac:dyDescent="0.2"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5:14" x14ac:dyDescent="0.2"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5:14" x14ac:dyDescent="0.2"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5:14" x14ac:dyDescent="0.2"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5:14" x14ac:dyDescent="0.2"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5:14" x14ac:dyDescent="0.2"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5:14" x14ac:dyDescent="0.2"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5:14" x14ac:dyDescent="0.2"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5:14" x14ac:dyDescent="0.2"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5:14" x14ac:dyDescent="0.2"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5:14" x14ac:dyDescent="0.2"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5:14" x14ac:dyDescent="0.2"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5:14" x14ac:dyDescent="0.2"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5:14" x14ac:dyDescent="0.2"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5:14" x14ac:dyDescent="0.2"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5:14" x14ac:dyDescent="0.2">
      <c r="E212" s="51"/>
      <c r="F212" s="51"/>
      <c r="G212" s="51"/>
      <c r="H212" s="51"/>
      <c r="I212" s="51"/>
      <c r="J212" s="51"/>
      <c r="K212" s="51"/>
      <c r="L212" s="51"/>
      <c r="M212" s="51"/>
      <c r="N212" s="51"/>
    </row>
    <row r="213" spans="5:14" x14ac:dyDescent="0.2">
      <c r="E213" s="51"/>
      <c r="F213" s="51"/>
      <c r="G213" s="51"/>
      <c r="H213" s="51"/>
      <c r="I213" s="51"/>
      <c r="J213" s="51"/>
      <c r="K213" s="51"/>
      <c r="L213" s="51"/>
      <c r="M213" s="51"/>
      <c r="N213" s="51"/>
    </row>
    <row r="214" spans="5:14" x14ac:dyDescent="0.2">
      <c r="E214" s="51"/>
      <c r="F214" s="51"/>
      <c r="G214" s="51"/>
      <c r="H214" s="51"/>
      <c r="I214" s="51"/>
      <c r="J214" s="51"/>
      <c r="K214" s="51"/>
      <c r="L214" s="51"/>
      <c r="M214" s="51"/>
      <c r="N214" s="51"/>
    </row>
    <row r="215" spans="5:14" x14ac:dyDescent="0.2">
      <c r="E215" s="51"/>
      <c r="F215" s="51"/>
      <c r="G215" s="51"/>
      <c r="H215" s="51"/>
      <c r="I215" s="51"/>
      <c r="J215" s="51"/>
      <c r="K215" s="51"/>
      <c r="L215" s="51"/>
      <c r="M215" s="51"/>
      <c r="N215" s="51"/>
    </row>
    <row r="216" spans="5:14" x14ac:dyDescent="0.2">
      <c r="E216" s="51"/>
      <c r="F216" s="51"/>
      <c r="G216" s="51"/>
      <c r="H216" s="51"/>
      <c r="I216" s="51"/>
      <c r="J216" s="51"/>
      <c r="K216" s="51"/>
      <c r="L216" s="51"/>
      <c r="M216" s="51"/>
      <c r="N216" s="51"/>
    </row>
    <row r="217" spans="5:14" x14ac:dyDescent="0.2">
      <c r="E217" s="51"/>
      <c r="F217" s="51"/>
      <c r="G217" s="51"/>
      <c r="H217" s="51"/>
      <c r="I217" s="51"/>
      <c r="J217" s="51"/>
      <c r="K217" s="51"/>
      <c r="L217" s="51"/>
      <c r="M217" s="51"/>
      <c r="N217" s="51"/>
    </row>
    <row r="218" spans="5:14" x14ac:dyDescent="0.2"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5:14" x14ac:dyDescent="0.2">
      <c r="E219" s="51"/>
      <c r="F219" s="51"/>
      <c r="G219" s="51"/>
      <c r="H219" s="51"/>
      <c r="I219" s="51"/>
      <c r="J219" s="51"/>
      <c r="K219" s="51"/>
      <c r="L219" s="51"/>
      <c r="M219" s="51"/>
      <c r="N219" s="51"/>
    </row>
    <row r="220" spans="5:14" x14ac:dyDescent="0.2">
      <c r="E220" s="51"/>
      <c r="F220" s="51"/>
      <c r="G220" s="51"/>
      <c r="H220" s="51"/>
      <c r="I220" s="51"/>
      <c r="J220" s="51"/>
      <c r="K220" s="51"/>
      <c r="L220" s="51"/>
      <c r="M220" s="51"/>
      <c r="N220" s="51"/>
    </row>
    <row r="221" spans="5:14" x14ac:dyDescent="0.2"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5:14" x14ac:dyDescent="0.2"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5:14" x14ac:dyDescent="0.2">
      <c r="E223" s="51"/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5:14" x14ac:dyDescent="0.2"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5:14" x14ac:dyDescent="0.2">
      <c r="E225" s="51"/>
      <c r="F225" s="51"/>
      <c r="G225" s="51"/>
      <c r="H225" s="51"/>
      <c r="I225" s="51"/>
      <c r="J225" s="51"/>
      <c r="K225" s="51"/>
      <c r="L225" s="51"/>
      <c r="M225" s="51"/>
      <c r="N225" s="51"/>
    </row>
    <row r="226" spans="5:14" x14ac:dyDescent="0.2">
      <c r="E226" s="51"/>
      <c r="F226" s="51"/>
      <c r="G226" s="51"/>
      <c r="H226" s="51"/>
      <c r="I226" s="51"/>
      <c r="J226" s="51"/>
      <c r="K226" s="51"/>
      <c r="L226" s="51"/>
      <c r="M226" s="51"/>
      <c r="N226" s="51"/>
    </row>
    <row r="227" spans="5:14" x14ac:dyDescent="0.2">
      <c r="E227" s="51"/>
      <c r="F227" s="51"/>
      <c r="G227" s="51"/>
      <c r="H227" s="51"/>
      <c r="I227" s="51"/>
      <c r="J227" s="51"/>
      <c r="K227" s="51"/>
      <c r="L227" s="51"/>
      <c r="M227" s="51"/>
      <c r="N227" s="51"/>
    </row>
    <row r="228" spans="5:14" x14ac:dyDescent="0.2">
      <c r="E228" s="51"/>
      <c r="F228" s="51"/>
      <c r="G228" s="51"/>
      <c r="H228" s="51"/>
      <c r="I228" s="51"/>
      <c r="J228" s="51"/>
      <c r="K228" s="51"/>
      <c r="L228" s="51"/>
      <c r="M228" s="51"/>
      <c r="N228" s="51"/>
    </row>
    <row r="229" spans="5:14" x14ac:dyDescent="0.2"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5:14" x14ac:dyDescent="0.2">
      <c r="E230" s="51"/>
      <c r="F230" s="51"/>
      <c r="G230" s="51"/>
      <c r="H230" s="51"/>
      <c r="I230" s="51"/>
      <c r="J230" s="51"/>
      <c r="K230" s="51"/>
      <c r="L230" s="51"/>
      <c r="M230" s="51"/>
      <c r="N230" s="51"/>
    </row>
    <row r="231" spans="5:14" x14ac:dyDescent="0.2">
      <c r="E231" s="51"/>
      <c r="F231" s="51"/>
      <c r="G231" s="51"/>
      <c r="H231" s="51"/>
      <c r="I231" s="51"/>
      <c r="J231" s="51"/>
      <c r="K231" s="51"/>
      <c r="L231" s="51"/>
      <c r="M231" s="51"/>
      <c r="N231" s="51"/>
    </row>
    <row r="232" spans="5:14" x14ac:dyDescent="0.2">
      <c r="E232" s="51"/>
      <c r="F232" s="51"/>
      <c r="G232" s="51"/>
      <c r="H232" s="51"/>
      <c r="I232" s="51"/>
      <c r="J232" s="51"/>
      <c r="K232" s="51"/>
      <c r="L232" s="51"/>
      <c r="M232" s="51"/>
      <c r="N232" s="51"/>
    </row>
    <row r="233" spans="5:14" x14ac:dyDescent="0.2"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5:14" x14ac:dyDescent="0.2"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5:14" x14ac:dyDescent="0.2">
      <c r="E235" s="51"/>
      <c r="F235" s="51"/>
      <c r="G235" s="51"/>
      <c r="H235" s="51"/>
      <c r="I235" s="51"/>
      <c r="J235" s="51"/>
      <c r="K235" s="51"/>
      <c r="L235" s="51"/>
      <c r="M235" s="51"/>
      <c r="N235" s="51"/>
    </row>
    <row r="236" spans="5:14" x14ac:dyDescent="0.2">
      <c r="E236" s="51"/>
      <c r="F236" s="51"/>
      <c r="G236" s="51"/>
      <c r="H236" s="51"/>
      <c r="I236" s="51"/>
      <c r="J236" s="51"/>
      <c r="K236" s="51"/>
      <c r="L236" s="51"/>
      <c r="M236" s="51"/>
      <c r="N236" s="51"/>
    </row>
    <row r="237" spans="5:14" x14ac:dyDescent="0.2">
      <c r="E237" s="51"/>
      <c r="F237" s="51"/>
      <c r="G237" s="51"/>
      <c r="H237" s="51"/>
      <c r="I237" s="51"/>
      <c r="J237" s="51"/>
      <c r="K237" s="51"/>
      <c r="L237" s="51"/>
      <c r="M237" s="51"/>
      <c r="N237" s="51"/>
    </row>
    <row r="238" spans="5:14" x14ac:dyDescent="0.2">
      <c r="E238" s="51"/>
      <c r="F238" s="51"/>
      <c r="G238" s="51"/>
      <c r="H238" s="51"/>
      <c r="I238" s="51"/>
      <c r="J238" s="51"/>
      <c r="K238" s="51"/>
      <c r="L238" s="51"/>
      <c r="M238" s="51"/>
      <c r="N238" s="51"/>
    </row>
    <row r="239" spans="5:14" x14ac:dyDescent="0.2"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5:14" x14ac:dyDescent="0.2">
      <c r="E240" s="51"/>
      <c r="F240" s="51"/>
      <c r="G240" s="51"/>
      <c r="H240" s="51"/>
      <c r="I240" s="51"/>
      <c r="J240" s="51"/>
      <c r="K240" s="51"/>
      <c r="L240" s="51"/>
      <c r="M240" s="51"/>
      <c r="N240" s="51"/>
    </row>
    <row r="241" spans="5:14" x14ac:dyDescent="0.2"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5:14" x14ac:dyDescent="0.2"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5:14" x14ac:dyDescent="0.2"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5:14" x14ac:dyDescent="0.2">
      <c r="E244" s="51"/>
      <c r="F244" s="51"/>
      <c r="G244" s="51"/>
      <c r="H244" s="51"/>
      <c r="I244" s="51"/>
      <c r="J244" s="51"/>
      <c r="K244" s="51"/>
      <c r="L244" s="51"/>
      <c r="M244" s="51"/>
      <c r="N244" s="51"/>
    </row>
    <row r="245" spans="5:14" x14ac:dyDescent="0.2"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5:14" x14ac:dyDescent="0.2">
      <c r="E246" s="51"/>
      <c r="F246" s="51"/>
      <c r="G246" s="51"/>
      <c r="H246" s="51"/>
      <c r="I246" s="51"/>
      <c r="J246" s="51"/>
      <c r="K246" s="51"/>
      <c r="L246" s="51"/>
      <c r="M246" s="51"/>
      <c r="N246" s="51"/>
    </row>
    <row r="247" spans="5:14" x14ac:dyDescent="0.2">
      <c r="E247" s="51"/>
      <c r="F247" s="51"/>
      <c r="G247" s="51"/>
      <c r="H247" s="51"/>
      <c r="I247" s="51"/>
      <c r="J247" s="51"/>
      <c r="K247" s="51"/>
      <c r="L247" s="51"/>
      <c r="M247" s="51"/>
      <c r="N247" s="51"/>
    </row>
    <row r="248" spans="5:14" x14ac:dyDescent="0.2"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5:14" x14ac:dyDescent="0.2"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5:14" x14ac:dyDescent="0.2"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5:14" x14ac:dyDescent="0.2"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5:14" x14ac:dyDescent="0.2"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5:14" x14ac:dyDescent="0.2"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5:14" x14ac:dyDescent="0.2">
      <c r="E254" s="51"/>
      <c r="F254" s="51"/>
      <c r="G254" s="51"/>
      <c r="H254" s="51"/>
      <c r="I254" s="51"/>
      <c r="J254" s="51"/>
      <c r="K254" s="51"/>
      <c r="L254" s="51"/>
      <c r="M254" s="51"/>
      <c r="N254" s="51"/>
    </row>
    <row r="255" spans="5:14" x14ac:dyDescent="0.2"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5:14" x14ac:dyDescent="0.2">
      <c r="E256" s="51"/>
      <c r="F256" s="51"/>
      <c r="G256" s="51"/>
      <c r="H256" s="51"/>
      <c r="I256" s="51"/>
      <c r="J256" s="51"/>
      <c r="K256" s="51"/>
      <c r="L256" s="51"/>
      <c r="M256" s="51"/>
      <c r="N256" s="51"/>
    </row>
    <row r="257" spans="5:14" x14ac:dyDescent="0.2"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5:14" x14ac:dyDescent="0.2">
      <c r="E258" s="51"/>
      <c r="F258" s="51"/>
      <c r="G258" s="51"/>
      <c r="H258" s="51"/>
      <c r="I258" s="51"/>
      <c r="J258" s="51"/>
      <c r="K258" s="51"/>
      <c r="L258" s="51"/>
      <c r="M258" s="51"/>
      <c r="N258" s="51"/>
    </row>
    <row r="259" spans="5:14" x14ac:dyDescent="0.2">
      <c r="E259" s="51"/>
      <c r="F259" s="51"/>
      <c r="G259" s="51"/>
      <c r="H259" s="51"/>
      <c r="I259" s="51"/>
      <c r="J259" s="51"/>
      <c r="K259" s="51"/>
      <c r="L259" s="51"/>
      <c r="M259" s="51"/>
      <c r="N259" s="51"/>
    </row>
    <row r="260" spans="5:14" x14ac:dyDescent="0.2"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5:14" x14ac:dyDescent="0.2"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5:14" x14ac:dyDescent="0.2">
      <c r="E262" s="51"/>
      <c r="F262" s="51"/>
      <c r="G262" s="51"/>
      <c r="H262" s="51"/>
      <c r="I262" s="51"/>
      <c r="J262" s="51"/>
      <c r="K262" s="51"/>
      <c r="L262" s="51"/>
      <c r="M262" s="51"/>
      <c r="N262" s="51"/>
    </row>
    <row r="263" spans="5:14" x14ac:dyDescent="0.2">
      <c r="E263" s="51"/>
      <c r="F263" s="51"/>
      <c r="G263" s="51"/>
      <c r="H263" s="51"/>
      <c r="I263" s="51"/>
      <c r="J263" s="51"/>
      <c r="K263" s="51"/>
      <c r="L263" s="51"/>
      <c r="M263" s="51"/>
      <c r="N263" s="51"/>
    </row>
    <row r="264" spans="5:14" x14ac:dyDescent="0.2"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5:14" x14ac:dyDescent="0.2"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5:14" x14ac:dyDescent="0.2">
      <c r="E266" s="51"/>
      <c r="F266" s="51"/>
      <c r="G266" s="51"/>
      <c r="H266" s="51"/>
      <c r="I266" s="51"/>
      <c r="J266" s="51"/>
      <c r="K266" s="51"/>
      <c r="L266" s="51"/>
      <c r="M266" s="51"/>
      <c r="N266" s="51"/>
    </row>
    <row r="267" spans="5:14" x14ac:dyDescent="0.2"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5:14" x14ac:dyDescent="0.2">
      <c r="E268" s="51"/>
      <c r="F268" s="51"/>
      <c r="G268" s="51"/>
      <c r="H268" s="51"/>
      <c r="I268" s="51"/>
      <c r="J268" s="51"/>
      <c r="K268" s="51"/>
      <c r="L268" s="51"/>
      <c r="M268" s="51"/>
      <c r="N268" s="51"/>
    </row>
    <row r="269" spans="5:14" x14ac:dyDescent="0.2">
      <c r="E269" s="51"/>
      <c r="F269" s="51"/>
      <c r="G269" s="51"/>
      <c r="H269" s="51"/>
      <c r="I269" s="51"/>
      <c r="J269" s="51"/>
      <c r="K269" s="51"/>
      <c r="L269" s="51"/>
      <c r="M269" s="51"/>
      <c r="N269" s="51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SEPT</vt:lpstr>
      <vt:lpstr>PdFeb!Print_Titles</vt:lpstr>
      <vt:lpstr>PdMar!Print_Titles</vt:lpstr>
      <vt:lpstr>SEPT!Print_Titles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Erica Wilson</cp:lastModifiedBy>
  <cp:lastPrinted>2016-03-08T17:29:50Z</cp:lastPrinted>
  <dcterms:created xsi:type="dcterms:W3CDTF">2012-02-01T15:05:59Z</dcterms:created>
  <dcterms:modified xsi:type="dcterms:W3CDTF">2019-12-06T21:36:34Z</dcterms:modified>
</cp:coreProperties>
</file>